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e975f8e79e66739/Desktop/"/>
    </mc:Choice>
  </mc:AlternateContent>
  <xr:revisionPtr revIDLastSave="0" documentId="8_{C45F2046-F2F7-4A87-9876-B4064C961F2B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Abschluss BM Sommer ab 18" sheetId="3" r:id="rId1"/>
    <sheet name="Tabelle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4" i="3" l="1"/>
  <c r="J31" i="3" l="1"/>
  <c r="K31" i="3" s="1"/>
  <c r="J29" i="3"/>
  <c r="K29" i="3" s="1"/>
  <c r="J25" i="3"/>
  <c r="K24" i="3" s="1"/>
  <c r="J22" i="3"/>
  <c r="K21" i="3" s="1"/>
  <c r="J19" i="3"/>
  <c r="K18" i="3" s="1"/>
  <c r="J16" i="3"/>
  <c r="J13" i="3"/>
  <c r="K12" i="3" s="1"/>
  <c r="J10" i="3"/>
  <c r="K9" i="3" s="1"/>
  <c r="K35" i="3" s="1"/>
  <c r="J27" i="3" l="1"/>
  <c r="K27" i="3" s="1"/>
  <c r="X24" i="3" l="1"/>
  <c r="W32" i="3"/>
  <c r="X31" i="3" s="1"/>
  <c r="X21" i="3"/>
  <c r="X35" i="3" s="1"/>
  <c r="K15" i="3"/>
  <c r="W19" i="3"/>
  <c r="X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Bom</author>
  </authors>
  <commentList>
    <comment ref="J9" authorId="0" shapeId="0" xr:uid="{00000000-0006-0000-0000-000001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Bitte LAP-Note eingeben; ganze oder halbe Note</t>
        </r>
      </text>
    </comment>
    <comment ref="J10" authorId="0" shapeId="0" xr:uid="{00000000-0006-0000-0000-000002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6 Zeugnisnoten, gerundet auf ganze oder halbe Noten</t>
        </r>
      </text>
    </comment>
    <comment ref="J12" authorId="0" shapeId="0" xr:uid="{00000000-0006-0000-0000-000003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Bitte LAP-Note eingeben; ganze oder halbe Note</t>
        </r>
      </text>
    </comment>
    <comment ref="J13" authorId="0" shapeId="0" xr:uid="{00000000-0006-0000-0000-000004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6 Zeugnisnoten, gerundet auf ganz oder halbe Noten</t>
        </r>
      </text>
    </comment>
    <comment ref="J15" authorId="0" shapeId="0" xr:uid="{00000000-0006-0000-0000-000005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Bitte LAP-Note eingeben; ganze oder halbe Note</t>
        </r>
      </text>
    </comment>
    <comment ref="J16" authorId="0" shapeId="0" xr:uid="{00000000-0006-0000-0000-000006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6 Zeugnisnoten, gerundet auf ganze oder halbe Noten</t>
        </r>
      </text>
    </comment>
    <comment ref="J18" authorId="0" shapeId="0" xr:uid="{00000000-0006-0000-0000-000007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Bitte LAP-Note eingeben; ganze oder halbe Note</t>
        </r>
      </text>
    </comment>
    <comment ref="W18" authorId="0" shapeId="0" xr:uid="{00000000-0006-0000-0000-000008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Bitte LAP-Note eingeben; ganze oder halbe Note</t>
        </r>
      </text>
    </comment>
    <comment ref="X18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Bom:</t>
        </r>
        <r>
          <rPr>
            <sz val="9"/>
            <color indexed="81"/>
            <rFont val="Tahoma"/>
            <family val="2"/>
          </rPr>
          <t xml:space="preserve">
runden auf 1/10</t>
        </r>
      </text>
    </comment>
    <comment ref="J19" authorId="0" shapeId="0" xr:uid="{00000000-0006-0000-0000-00000A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6
Zeugnisnoten, gerundet auf ganz oder halbe Noten</t>
        </r>
      </text>
    </comment>
    <comment ref="W19" authorId="0" shapeId="0" xr:uid="{00000000-0006-0000-0000-00000B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4 Zeugnisnoten, gerundet auf ganze oder halbe Note</t>
        </r>
      </text>
    </comment>
    <comment ref="J21" authorId="0" shapeId="0" xr:uid="{00000000-0006-0000-0000-00000C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Bitte LAP-Note eingeben; ganze oder halbe Note</t>
        </r>
      </text>
    </comment>
    <comment ref="W21" authorId="0" shapeId="0" xr:uid="{00000000-0006-0000-0000-00000D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Bitte LAP-Note eingeben; ganze oder halbe Note</t>
        </r>
      </text>
    </comment>
    <comment ref="H22" authorId="0" shapeId="0" xr:uid="{00000000-0006-0000-0000-00000E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5. Sem.</t>
        </r>
      </text>
    </comment>
    <comment ref="I22" authorId="0" shapeId="0" xr:uid="{00000000-0006-0000-0000-00000F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6. Sem.</t>
        </r>
      </text>
    </comment>
    <comment ref="J22" authorId="0" shapeId="0" xr:uid="{00000000-0006-0000-0000-000010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6 Zeugnisnoten, gerundet auf ganze oder halbe Noten</t>
        </r>
      </text>
    </comment>
    <comment ref="W22" authorId="0" shapeId="0" xr:uid="{00000000-0006-0000-0000-000011000000}">
      <text>
        <r>
          <rPr>
            <b/>
            <sz val="9"/>
            <color indexed="8"/>
            <rFont val="Tahoma"/>
            <family val="2"/>
          </rPr>
          <t xml:space="preserve">user: </t>
        </r>
        <r>
          <rPr>
            <sz val="9"/>
            <color indexed="8"/>
            <rFont val="Tahoma"/>
            <family val="2"/>
          </rPr>
          <t>Lap-Note; ganze oder halbe Noten</t>
        </r>
      </text>
    </comment>
    <comment ref="J24" authorId="0" shapeId="0" xr:uid="{00000000-0006-0000-0000-000012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Bitte LAP-Note eingeben; ganze oder halbe Note</t>
        </r>
      </text>
    </comment>
    <comment ref="W24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Bom:</t>
        </r>
        <r>
          <rPr>
            <sz val="9"/>
            <color indexed="81"/>
            <rFont val="Tahoma"/>
            <family val="2"/>
          </rPr>
          <t xml:space="preserve">
Durchschnitt auf den 1/10 gerundet</t>
        </r>
      </text>
    </comment>
    <comment ref="H25" authorId="0" shapeId="0" xr:uid="{00000000-0006-0000-0000-000014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5. Sem.</t>
        </r>
      </text>
    </comment>
    <comment ref="I25" authorId="0" shapeId="0" xr:uid="{00000000-0006-0000-0000-000015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6. Sem.</t>
        </r>
      </text>
    </comment>
    <comment ref="J25" authorId="0" shapeId="0" xr:uid="{00000000-0006-0000-0000-000016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6 Zeugnisnoten, gerundet auf ganze oder halbe Noten</t>
        </r>
      </text>
    </comment>
    <comment ref="J27" authorId="0" shapeId="0" xr:uid="{00000000-0006-0000-0000-000017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4 Zeugnisnoten, gerundet auf ganze oder halbe Noten</t>
        </r>
      </text>
    </comment>
    <comment ref="J29" authorId="0" shapeId="0" xr:uid="{00000000-0006-0000-0000-000018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2 Zeugnisnoten, gerundet auf ganze oder halbe Noten</t>
        </r>
      </text>
    </comment>
    <comment ref="J31" authorId="0" shapeId="0" xr:uid="{00000000-0006-0000-0000-000019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2   Zeugnisnoten, gerundet auf ganze oder halbe Noten</t>
        </r>
      </text>
    </comment>
    <comment ref="W31" authorId="0" shapeId="0" xr:uid="{00000000-0006-0000-0000-00001A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Bitte LAP-Note eingeben; ganze oder halbe Note</t>
        </r>
      </text>
    </comment>
    <comment ref="J32" authorId="0" shapeId="0" xr:uid="{00000000-0006-0000-0000-00001B000000}">
      <text>
        <r>
          <rPr>
            <b/>
            <sz val="9"/>
            <color indexed="8"/>
            <rFont val="Tahoma"/>
            <charset val="1"/>
          </rPr>
          <t>user:</t>
        </r>
        <r>
          <rPr>
            <sz val="9"/>
            <color indexed="8"/>
            <rFont val="Tahoma"/>
            <charset val="1"/>
          </rPr>
          <t xml:space="preserve">
IDPA-Note</t>
        </r>
      </text>
    </comment>
    <comment ref="W32" authorId="0" shapeId="0" xr:uid="{00000000-0006-0000-0000-00001C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der 3 Zeugnisnoten eintragen; gerundet auf halbe oder ganze Noten</t>
        </r>
      </text>
    </comment>
    <comment ref="X35" authorId="1" shapeId="0" xr:uid="{00000000-0006-0000-0000-00001D000000}">
      <text>
        <r>
          <rPr>
            <b/>
            <sz val="9"/>
            <color indexed="81"/>
            <rFont val="Tahoma"/>
            <family val="2"/>
          </rPr>
          <t>Bom:</t>
        </r>
        <r>
          <rPr>
            <sz val="9"/>
            <color indexed="81"/>
            <rFont val="Tahoma"/>
            <family val="2"/>
          </rPr>
          <t xml:space="preserve">
der auf den Zehntel gerundet Schnitt aller Fachnoten</t>
        </r>
      </text>
    </comment>
  </commentList>
</comments>
</file>

<file path=xl/sharedStrings.xml><?xml version="1.0" encoding="utf-8"?>
<sst xmlns="http://schemas.openxmlformats.org/spreadsheetml/2006/main" count="94" uniqueCount="48">
  <si>
    <t>Fächer</t>
  </si>
  <si>
    <t>Erfahrungsnoten</t>
  </si>
  <si>
    <t>Qualifika-tionsver-fahren</t>
  </si>
  <si>
    <t>Noten-ausweis</t>
  </si>
  <si>
    <t>1. Semester</t>
  </si>
  <si>
    <t>2. Semester</t>
  </si>
  <si>
    <t>3. Semester</t>
  </si>
  <si>
    <t>4. Semester</t>
  </si>
  <si>
    <t>5. Semester</t>
  </si>
  <si>
    <t>6. Semester</t>
  </si>
  <si>
    <t>Prüfungsnoten</t>
  </si>
  <si>
    <t>Fachnote</t>
  </si>
  <si>
    <t>Deutsch</t>
  </si>
  <si>
    <t>Projektarbeiten</t>
  </si>
  <si>
    <t>Gesamtschnitt</t>
  </si>
  <si>
    <t>Nummer</t>
  </si>
  <si>
    <t>Kommentar</t>
  </si>
  <si>
    <t>Gewichtung</t>
  </si>
  <si>
    <t>4 Erfahrungsnoten</t>
  </si>
  <si>
    <t>Berechnung Fachnoten für den Notenausweis EFZ</t>
  </si>
  <si>
    <t>Information, Kommunikation, Administration</t>
  </si>
  <si>
    <t>1/8</t>
  </si>
  <si>
    <t>2/8</t>
  </si>
  <si>
    <t>Prüfungsnote</t>
  </si>
  <si>
    <t>Berechnung Fachnoten BM-Ausweis</t>
  </si>
  <si>
    <t>M-Profil</t>
  </si>
  <si>
    <t xml:space="preserve">Französisch </t>
  </si>
  <si>
    <t xml:space="preserve">Englisch </t>
  </si>
  <si>
    <t>W&amp;G 1</t>
  </si>
  <si>
    <t>Prüfungsnote Frw</t>
  </si>
  <si>
    <t>W&amp;G 2</t>
  </si>
  <si>
    <t>Mathematik</t>
  </si>
  <si>
    <t>Finanz- und Rechnungswesen</t>
  </si>
  <si>
    <t>3 Noten V+V</t>
  </si>
  <si>
    <t>BM-Fachnote einsetzen</t>
  </si>
  <si>
    <t>Note IDPA</t>
  </si>
  <si>
    <t>Geschichte u. Politik</t>
  </si>
  <si>
    <t xml:space="preserve">4 Erfahrungsnoten </t>
  </si>
  <si>
    <t>Wirtschaft und Recht</t>
  </si>
  <si>
    <t>6 Erfahrungsnoten</t>
  </si>
  <si>
    <t>Technik und Umwelt</t>
  </si>
  <si>
    <t xml:space="preserve">2 Erfahrungsnoten </t>
  </si>
  <si>
    <t>IDAF</t>
  </si>
  <si>
    <t>IDPA</t>
  </si>
  <si>
    <t>Prüfungsnote Wr</t>
  </si>
  <si>
    <t>Erfahrungsnoten: 6 Frw und 6 Wr</t>
  </si>
  <si>
    <t>1/9</t>
  </si>
  <si>
    <t>Interdisziplinäres Arbeiten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</si>
</sst>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6"/>
      <name val="Frutiger LT 45 Light"/>
      <family val="2"/>
    </font>
    <font>
      <b/>
      <sz val="10"/>
      <name val="Frutiger LT 45 Light"/>
      <family val="2"/>
    </font>
    <font>
      <sz val="10"/>
      <name val="Frutiger LT 45 Light"/>
      <family val="2"/>
    </font>
    <font>
      <b/>
      <sz val="14"/>
      <name val="Frutiger LT 45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charset val="1"/>
    </font>
    <font>
      <sz val="9"/>
      <color indexed="8"/>
      <name val="Tahoma"/>
      <charset val="1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5" tint="0.39997558519241921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1" fillId="0" borderId="0" xfId="0" applyFont="1"/>
    <xf numFmtId="0" fontId="1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164" fontId="11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12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0" fontId="11" fillId="0" borderId="1" xfId="0" applyFont="1" applyBorder="1"/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center" vertical="center" textRotation="90"/>
    </xf>
    <xf numFmtId="164" fontId="11" fillId="2" borderId="3" xfId="0" applyNumberFormat="1" applyFont="1" applyFill="1" applyBorder="1" applyAlignment="1">
      <alignment horizontal="center" vertical="center" textRotation="90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 vertical="center" textRotation="90"/>
    </xf>
    <xf numFmtId="164" fontId="11" fillId="2" borderId="0" xfId="0" applyNumberFormat="1" applyFont="1" applyFill="1" applyAlignment="1">
      <alignment horizontal="center" vertical="center" textRotation="90"/>
    </xf>
    <xf numFmtId="0" fontId="11" fillId="3" borderId="3" xfId="0" applyFont="1" applyFill="1" applyBorder="1" applyAlignment="1" applyProtection="1">
      <alignment horizontal="right" vertical="center"/>
      <protection locked="0"/>
    </xf>
    <xf numFmtId="0" fontId="12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4" borderId="8" xfId="0" applyNumberFormat="1" applyFont="1" applyFill="1" applyBorder="1" applyAlignment="1">
      <alignment horizontal="right" vertical="center"/>
    </xf>
    <xf numFmtId="0" fontId="11" fillId="5" borderId="3" xfId="0" applyFont="1" applyFill="1" applyBorder="1" applyAlignment="1" applyProtection="1">
      <alignment horizontal="right" vertical="center"/>
      <protection locked="0"/>
    </xf>
    <xf numFmtId="164" fontId="11" fillId="5" borderId="3" xfId="0" applyNumberFormat="1" applyFont="1" applyFill="1" applyBorder="1" applyAlignment="1">
      <alignment horizontal="right" vertical="center"/>
    </xf>
    <xf numFmtId="164" fontId="11" fillId="5" borderId="3" xfId="0" applyNumberFormat="1" applyFont="1" applyFill="1" applyBorder="1" applyAlignment="1" applyProtection="1">
      <alignment horizontal="right" vertical="center"/>
      <protection locked="0"/>
    </xf>
    <xf numFmtId="49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 applyProtection="1">
      <alignment horizontal="right" vertical="center"/>
      <protection locked="0"/>
    </xf>
    <xf numFmtId="164" fontId="11" fillId="0" borderId="0" xfId="0" applyNumberFormat="1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 locked="0"/>
    </xf>
    <xf numFmtId="0" fontId="11" fillId="7" borderId="6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vertical="center"/>
    </xf>
    <xf numFmtId="0" fontId="11" fillId="7" borderId="3" xfId="0" applyFont="1" applyFill="1" applyBorder="1" applyAlignment="1" applyProtection="1">
      <alignment horizontal="right" vertical="center"/>
      <protection locked="0"/>
    </xf>
    <xf numFmtId="164" fontId="11" fillId="7" borderId="3" xfId="0" applyNumberFormat="1" applyFont="1" applyFill="1" applyBorder="1" applyAlignment="1">
      <alignment horizontal="right" vertical="center"/>
    </xf>
    <xf numFmtId="164" fontId="11" fillId="7" borderId="3" xfId="0" applyNumberFormat="1" applyFont="1" applyFill="1" applyBorder="1" applyAlignment="1" applyProtection="1">
      <alignment horizontal="right" vertical="center"/>
      <protection locked="0"/>
    </xf>
    <xf numFmtId="0" fontId="11" fillId="7" borderId="3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vertical="center" wrapText="1"/>
    </xf>
    <xf numFmtId="164" fontId="11" fillId="8" borderId="3" xfId="0" applyNumberFormat="1" applyFont="1" applyFill="1" applyBorder="1" applyAlignment="1" applyProtection="1">
      <alignment horizontal="right" vertical="center"/>
      <protection locked="0"/>
    </xf>
    <xf numFmtId="0" fontId="11" fillId="8" borderId="6" xfId="0" applyFont="1" applyFill="1" applyBorder="1" applyAlignment="1">
      <alignment vertical="center"/>
    </xf>
    <xf numFmtId="0" fontId="11" fillId="8" borderId="3" xfId="0" applyFont="1" applyFill="1" applyBorder="1" applyAlignment="1" applyProtection="1">
      <alignment horizontal="right" vertical="center"/>
      <protection locked="0"/>
    </xf>
    <xf numFmtId="164" fontId="11" fillId="8" borderId="3" xfId="0" applyNumberFormat="1" applyFont="1" applyFill="1" applyBorder="1" applyAlignment="1">
      <alignment horizontal="right" vertical="center"/>
    </xf>
    <xf numFmtId="0" fontId="11" fillId="8" borderId="3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vertical="center" wrapText="1"/>
    </xf>
    <xf numFmtId="0" fontId="11" fillId="9" borderId="3" xfId="0" applyFont="1" applyFill="1" applyBorder="1" applyAlignment="1">
      <alignment vertical="center"/>
    </xf>
    <xf numFmtId="0" fontId="11" fillId="9" borderId="3" xfId="0" applyFont="1" applyFill="1" applyBorder="1" applyAlignment="1" applyProtection="1">
      <alignment horizontal="right" vertical="center"/>
      <protection locked="0"/>
    </xf>
    <xf numFmtId="164" fontId="11" fillId="9" borderId="3" xfId="0" applyNumberFormat="1" applyFont="1" applyFill="1" applyBorder="1" applyAlignment="1" applyProtection="1">
      <alignment horizontal="right" vertical="center"/>
      <protection locked="0"/>
    </xf>
    <xf numFmtId="164" fontId="11" fillId="9" borderId="3" xfId="0" applyNumberFormat="1" applyFont="1" applyFill="1" applyBorder="1" applyAlignment="1">
      <alignment horizontal="right" vertical="center"/>
    </xf>
    <xf numFmtId="0" fontId="11" fillId="6" borderId="6" xfId="0" applyFont="1" applyFill="1" applyBorder="1" applyAlignment="1">
      <alignment vertical="center" wrapText="1"/>
    </xf>
    <xf numFmtId="0" fontId="11" fillId="6" borderId="3" xfId="0" applyFont="1" applyFill="1" applyBorder="1" applyAlignment="1" applyProtection="1">
      <alignment horizontal="right" vertical="center"/>
      <protection locked="0"/>
    </xf>
    <xf numFmtId="164" fontId="11" fillId="6" borderId="3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2" fontId="11" fillId="6" borderId="3" xfId="0" applyNumberFormat="1" applyFont="1" applyFill="1" applyBorder="1" applyAlignment="1" applyProtection="1">
      <alignment horizontal="right" vertical="center"/>
      <protection locked="0"/>
    </xf>
    <xf numFmtId="2" fontId="11" fillId="6" borderId="3" xfId="0" applyNumberFormat="1" applyFont="1" applyFill="1" applyBorder="1" applyAlignment="1">
      <alignment horizontal="right" vertical="center"/>
    </xf>
    <xf numFmtId="0" fontId="11" fillId="10" borderId="6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vertical="center"/>
    </xf>
    <xf numFmtId="0" fontId="11" fillId="10" borderId="3" xfId="0" applyFont="1" applyFill="1" applyBorder="1" applyAlignment="1" applyProtection="1">
      <alignment horizontal="right" vertical="center"/>
      <protection locked="0"/>
    </xf>
    <xf numFmtId="2" fontId="11" fillId="10" borderId="3" xfId="0" applyNumberFormat="1" applyFont="1" applyFill="1" applyBorder="1" applyAlignment="1" applyProtection="1">
      <alignment horizontal="right" vertical="center"/>
      <protection locked="0"/>
    </xf>
    <xf numFmtId="2" fontId="11" fillId="10" borderId="3" xfId="0" applyNumberFormat="1" applyFont="1" applyFill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7" borderId="1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2" borderId="3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12" fillId="7" borderId="1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164" fontId="11" fillId="7" borderId="6" xfId="0" applyNumberFormat="1" applyFont="1" applyFill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11" fillId="7" borderId="1" xfId="0" applyNumberFormat="1" applyFont="1" applyFill="1" applyBorder="1" applyAlignment="1">
      <alignment horizontal="right" vertical="center" wrapText="1" shrinkToFit="1"/>
    </xf>
    <xf numFmtId="164" fontId="11" fillId="7" borderId="4" xfId="0" applyNumberFormat="1" applyFont="1" applyFill="1" applyBorder="1" applyAlignment="1">
      <alignment horizontal="right" vertical="center" wrapText="1" shrinkToFit="1"/>
    </xf>
    <xf numFmtId="164" fontId="11" fillId="7" borderId="1" xfId="0" applyNumberFormat="1" applyFont="1" applyFill="1" applyBorder="1" applyAlignment="1">
      <alignment horizontal="right" vertical="center"/>
    </xf>
    <xf numFmtId="164" fontId="11" fillId="7" borderId="4" xfId="0" applyNumberFormat="1" applyFont="1" applyFill="1" applyBorder="1" applyAlignment="1">
      <alignment horizontal="right" vertical="center"/>
    </xf>
    <xf numFmtId="0" fontId="11" fillId="8" borderId="1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11" fillId="3" borderId="2" xfId="0" applyFont="1" applyFill="1" applyBorder="1" applyAlignment="1" applyProtection="1">
      <alignment horizontal="right" vertical="center"/>
      <protection locked="0"/>
    </xf>
    <xf numFmtId="0" fontId="11" fillId="3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164" fontId="11" fillId="8" borderId="1" xfId="0" applyNumberFormat="1" applyFont="1" applyFill="1" applyBorder="1" applyAlignment="1">
      <alignment horizontal="right" vertical="center"/>
    </xf>
    <xf numFmtId="164" fontId="11" fillId="8" borderId="4" xfId="0" applyNumberFormat="1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vertical="center" wrapText="1"/>
    </xf>
    <xf numFmtId="0" fontId="11" fillId="10" borderId="3" xfId="0" applyFont="1" applyFill="1" applyBorder="1" applyAlignment="1">
      <alignment vertical="center"/>
    </xf>
    <xf numFmtId="2" fontId="11" fillId="10" borderId="6" xfId="0" applyNumberFormat="1" applyFont="1" applyFill="1" applyBorder="1" applyAlignment="1">
      <alignment horizontal="right" vertical="center"/>
    </xf>
    <xf numFmtId="0" fontId="11" fillId="8" borderId="4" xfId="0" applyFont="1" applyFill="1" applyBorder="1" applyAlignment="1">
      <alignment vertical="center"/>
    </xf>
    <xf numFmtId="164" fontId="11" fillId="8" borderId="1" xfId="0" applyNumberFormat="1" applyFont="1" applyFill="1" applyBorder="1" applyAlignment="1" applyProtection="1">
      <alignment horizontal="right" vertical="center"/>
      <protection locked="0"/>
    </xf>
    <xf numFmtId="0" fontId="11" fillId="8" borderId="4" xfId="0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164" fontId="11" fillId="6" borderId="1" xfId="0" applyNumberFormat="1" applyFont="1" applyFill="1" applyBorder="1" applyAlignment="1">
      <alignment horizontal="right" vertical="center"/>
    </xf>
    <xf numFmtId="164" fontId="11" fillId="6" borderId="4" xfId="0" applyNumberFormat="1" applyFont="1" applyFill="1" applyBorder="1" applyAlignment="1">
      <alignment horizontal="right" vertical="center"/>
    </xf>
    <xf numFmtId="2" fontId="11" fillId="6" borderId="1" xfId="0" applyNumberFormat="1" applyFont="1" applyFill="1" applyBorder="1" applyAlignment="1">
      <alignment horizontal="right" vertical="center"/>
    </xf>
    <xf numFmtId="2" fontId="11" fillId="6" borderId="4" xfId="0" applyNumberFormat="1" applyFont="1" applyFill="1" applyBorder="1" applyAlignment="1">
      <alignment horizontal="right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15</xdr:col>
      <xdr:colOff>552450</xdr:colOff>
      <xdr:row>0</xdr:row>
      <xdr:rowOff>723900</xdr:rowOff>
    </xdr:to>
    <xdr:pic>
      <xdr:nvPicPr>
        <xdr:cNvPr id="4271" name="Grafik 44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0"/>
          <a:ext cx="3048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0</xdr:row>
      <xdr:rowOff>723900</xdr:rowOff>
    </xdr:to>
    <xdr:pic>
      <xdr:nvPicPr>
        <xdr:cNvPr id="4272" name="Grafik 44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42333</xdr:colOff>
      <xdr:row>37</xdr:row>
      <xdr:rowOff>95252</xdr:rowOff>
    </xdr:from>
    <xdr:to>
      <xdr:col>22</xdr:col>
      <xdr:colOff>226483</xdr:colOff>
      <xdr:row>50</xdr:row>
      <xdr:rowOff>114302</xdr:rowOff>
    </xdr:to>
    <xdr:pic>
      <xdr:nvPicPr>
        <xdr:cNvPr id="4273" name="Grafik 3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12117919"/>
          <a:ext cx="545465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10584</xdr:colOff>
      <xdr:row>51</xdr:row>
      <xdr:rowOff>95250</xdr:rowOff>
    </xdr:from>
    <xdr:to>
      <xdr:col>23</xdr:col>
      <xdr:colOff>10584</xdr:colOff>
      <xdr:row>65</xdr:row>
      <xdr:rowOff>66675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1" y="14784917"/>
          <a:ext cx="6032500" cy="2638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10</xdr:col>
      <xdr:colOff>609600</xdr:colOff>
      <xdr:row>58</xdr:row>
      <xdr:rowOff>133350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25375"/>
          <a:ext cx="7724775" cy="356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9</xdr:col>
      <xdr:colOff>371475</xdr:colOff>
      <xdr:row>72</xdr:row>
      <xdr:rowOff>123825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25875"/>
          <a:ext cx="6772275" cy="2219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5"/>
  <sheetViews>
    <sheetView tabSelected="1" topLeftCell="A22" zoomScale="90" zoomScaleNormal="90" workbookViewId="0">
      <selection activeCell="B34" sqref="B34"/>
    </sheetView>
  </sheetViews>
  <sheetFormatPr baseColWidth="10" defaultColWidth="11.3984375" defaultRowHeight="14.25"/>
  <cols>
    <col min="1" max="1" width="10" style="1" customWidth="1"/>
    <col min="2" max="2" width="29" style="1" customWidth="1"/>
    <col min="3" max="3" width="28.73046875" style="1" customWidth="1"/>
    <col min="4" max="9" width="4.73046875" style="1" customWidth="1"/>
    <col min="10" max="11" width="10.73046875" style="1" customWidth="1"/>
    <col min="12" max="12" width="5.73046875" style="1" customWidth="1"/>
    <col min="13" max="14" width="11.3984375" style="1"/>
    <col min="15" max="15" width="26" style="1" customWidth="1"/>
    <col min="16" max="16" width="24.3984375" style="1" customWidth="1"/>
    <col min="17" max="22" width="4.73046875" style="1" customWidth="1"/>
    <col min="23" max="24" width="11.3984375" style="1"/>
    <col min="25" max="25" width="5.73046875" style="1" customWidth="1"/>
    <col min="26" max="16384" width="11.3984375" style="1"/>
  </cols>
  <sheetData>
    <row r="1" spans="1:25" ht="60" customHeight="1"/>
    <row r="2" spans="1:25" ht="20.65">
      <c r="B2" s="2"/>
      <c r="C2" s="2"/>
      <c r="D2" s="3"/>
      <c r="E2" s="3"/>
      <c r="F2" s="3"/>
      <c r="G2" s="3"/>
      <c r="H2" s="3"/>
      <c r="I2" s="3"/>
      <c r="J2" s="3"/>
      <c r="K2" s="4"/>
    </row>
    <row r="3" spans="1:25" ht="20.65">
      <c r="B3" s="2"/>
      <c r="C3" s="2"/>
      <c r="D3" s="3"/>
      <c r="E3" s="3"/>
      <c r="F3" s="3"/>
      <c r="G3" s="3"/>
      <c r="H3" s="3"/>
      <c r="I3" s="3"/>
      <c r="J3" s="3"/>
      <c r="K3" s="4"/>
    </row>
    <row r="4" spans="1:25" ht="17.649999999999999">
      <c r="A4" s="5" t="s">
        <v>24</v>
      </c>
      <c r="C4" s="5"/>
      <c r="D4" s="3"/>
      <c r="E4" s="3"/>
      <c r="F4" s="3"/>
      <c r="G4" s="3"/>
      <c r="H4" s="3"/>
      <c r="I4" s="3"/>
      <c r="J4" s="3"/>
      <c r="K4" s="4"/>
      <c r="L4" s="6" t="s">
        <v>25</v>
      </c>
      <c r="N4" s="5" t="s">
        <v>19</v>
      </c>
      <c r="Y4" s="6" t="s">
        <v>25</v>
      </c>
    </row>
    <row r="5" spans="1:25" ht="20.65">
      <c r="B5" s="2"/>
      <c r="C5" s="2"/>
      <c r="D5" s="3"/>
      <c r="E5" s="3"/>
      <c r="F5" s="3"/>
      <c r="G5" s="3"/>
      <c r="H5" s="3"/>
      <c r="I5" s="3"/>
      <c r="J5" s="3"/>
      <c r="K5" s="4"/>
    </row>
    <row r="6" spans="1:25" ht="39.4">
      <c r="A6" s="7" t="s">
        <v>15</v>
      </c>
      <c r="B6" s="7" t="s">
        <v>0</v>
      </c>
      <c r="C6" s="8" t="s">
        <v>16</v>
      </c>
      <c r="D6" s="74" t="s">
        <v>1</v>
      </c>
      <c r="E6" s="75"/>
      <c r="F6" s="75"/>
      <c r="G6" s="75"/>
      <c r="H6" s="75"/>
      <c r="I6" s="75"/>
      <c r="J6" s="9" t="s">
        <v>2</v>
      </c>
      <c r="K6" s="10" t="s">
        <v>3</v>
      </c>
      <c r="L6" s="11"/>
      <c r="N6" s="7" t="s">
        <v>15</v>
      </c>
      <c r="O6" s="7" t="s">
        <v>0</v>
      </c>
      <c r="P6" s="8" t="s">
        <v>16</v>
      </c>
      <c r="Q6" s="74" t="s">
        <v>1</v>
      </c>
      <c r="R6" s="75"/>
      <c r="S6" s="75"/>
      <c r="T6" s="75"/>
      <c r="U6" s="75"/>
      <c r="V6" s="75"/>
      <c r="W6" s="9" t="s">
        <v>2</v>
      </c>
      <c r="X6" s="10" t="s">
        <v>3</v>
      </c>
      <c r="Y6" s="11"/>
    </row>
    <row r="7" spans="1:25" ht="69.400000000000006">
      <c r="A7" s="12"/>
      <c r="B7" s="12"/>
      <c r="C7" s="13"/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5" t="s">
        <v>11</v>
      </c>
      <c r="L7" s="14" t="s">
        <v>17</v>
      </c>
      <c r="N7" s="12"/>
      <c r="O7" s="12"/>
      <c r="P7" s="13"/>
      <c r="Q7" s="14" t="s">
        <v>4</v>
      </c>
      <c r="R7" s="14" t="s">
        <v>5</v>
      </c>
      <c r="S7" s="14" t="s">
        <v>6</v>
      </c>
      <c r="T7" s="14" t="s">
        <v>7</v>
      </c>
      <c r="U7" s="14" t="s">
        <v>8</v>
      </c>
      <c r="V7" s="14" t="s">
        <v>9</v>
      </c>
      <c r="W7" s="14" t="s">
        <v>10</v>
      </c>
      <c r="X7" s="15" t="s">
        <v>11</v>
      </c>
      <c r="Y7" s="14" t="s">
        <v>17</v>
      </c>
    </row>
    <row r="8" spans="1:25">
      <c r="B8" s="16"/>
      <c r="C8" s="16"/>
      <c r="D8" s="17"/>
      <c r="E8" s="17"/>
      <c r="F8" s="17"/>
      <c r="G8" s="17"/>
      <c r="H8" s="17"/>
      <c r="I8" s="17"/>
      <c r="J8" s="17"/>
      <c r="K8" s="18"/>
      <c r="L8" s="26"/>
      <c r="O8" s="16"/>
      <c r="P8" s="16"/>
      <c r="Q8" s="17"/>
      <c r="R8" s="17"/>
      <c r="S8" s="17"/>
      <c r="T8" s="17"/>
      <c r="U8" s="17"/>
      <c r="V8" s="17"/>
      <c r="W8" s="17"/>
      <c r="X8" s="18"/>
      <c r="Y8" s="26"/>
    </row>
    <row r="9" spans="1:25" ht="24.95" customHeight="1">
      <c r="A9" s="85">
        <v>1</v>
      </c>
      <c r="B9" s="78" t="s">
        <v>12</v>
      </c>
      <c r="C9" s="39" t="s">
        <v>23</v>
      </c>
      <c r="D9" s="80"/>
      <c r="E9" s="80"/>
      <c r="F9" s="80"/>
      <c r="G9" s="80"/>
      <c r="H9" s="80"/>
      <c r="I9" s="80"/>
      <c r="J9" s="41"/>
      <c r="K9" s="87" t="e">
        <f>ROUND(AVERAGE(J9,J10)*2,0)/2</f>
        <v>#DIV/0!</v>
      </c>
      <c r="L9" s="88" t="s">
        <v>46</v>
      </c>
      <c r="N9" s="76">
        <v>1</v>
      </c>
      <c r="O9" s="78" t="s">
        <v>12</v>
      </c>
      <c r="P9" s="72"/>
      <c r="Q9" s="80"/>
      <c r="R9" s="80"/>
      <c r="S9" s="80"/>
      <c r="T9" s="80"/>
      <c r="U9" s="80"/>
      <c r="V9" s="80"/>
      <c r="W9" s="29"/>
      <c r="X9" s="90" t="s">
        <v>34</v>
      </c>
      <c r="Y9" s="88" t="s">
        <v>21</v>
      </c>
    </row>
    <row r="10" spans="1:25" ht="24.95" customHeight="1">
      <c r="A10" s="86"/>
      <c r="B10" s="79"/>
      <c r="C10" s="40" t="s">
        <v>39</v>
      </c>
      <c r="D10" s="44"/>
      <c r="E10" s="44"/>
      <c r="F10" s="44"/>
      <c r="G10" s="44"/>
      <c r="H10" s="41"/>
      <c r="I10" s="41"/>
      <c r="J10" s="42" t="e">
        <f>ROUND(AVERAGE(D10:I10)*2,0)/2</f>
        <v>#DIV/0!</v>
      </c>
      <c r="K10" s="87"/>
      <c r="L10" s="89"/>
      <c r="N10" s="77"/>
      <c r="O10" s="79"/>
      <c r="P10" s="73"/>
      <c r="Q10" s="80"/>
      <c r="R10" s="80"/>
      <c r="S10" s="80"/>
      <c r="T10" s="80"/>
      <c r="U10" s="29"/>
      <c r="V10" s="29"/>
      <c r="W10" s="30"/>
      <c r="X10" s="91"/>
      <c r="Y10" s="89"/>
    </row>
    <row r="11" spans="1:25">
      <c r="B11" s="16"/>
      <c r="C11" s="16"/>
      <c r="D11" s="17"/>
      <c r="E11" s="17"/>
      <c r="F11" s="17"/>
      <c r="G11" s="17"/>
      <c r="H11" s="17"/>
      <c r="I11" s="17"/>
      <c r="J11" s="17"/>
      <c r="K11" s="18"/>
      <c r="L11" s="27"/>
      <c r="O11" s="16"/>
      <c r="P11" s="16"/>
      <c r="Q11" s="17"/>
      <c r="R11" s="17"/>
      <c r="S11" s="17"/>
      <c r="T11" s="17"/>
      <c r="U11" s="17"/>
      <c r="V11" s="17"/>
      <c r="W11" s="17"/>
      <c r="X11" s="18"/>
      <c r="Y11" s="27"/>
    </row>
    <row r="12" spans="1:25" ht="24.95" customHeight="1">
      <c r="A12" s="85">
        <v>2</v>
      </c>
      <c r="B12" s="72" t="s">
        <v>26</v>
      </c>
      <c r="C12" s="39" t="s">
        <v>23</v>
      </c>
      <c r="D12" s="82"/>
      <c r="E12" s="83"/>
      <c r="F12" s="83"/>
      <c r="G12" s="83"/>
      <c r="H12" s="83"/>
      <c r="I12" s="84"/>
      <c r="J12" s="41"/>
      <c r="K12" s="92" t="e">
        <f>ROUND(AVERAGE(J12:J13)*2,0)/2</f>
        <v>#DIV/0!</v>
      </c>
      <c r="L12" s="88" t="s">
        <v>46</v>
      </c>
      <c r="N12" s="76">
        <v>2</v>
      </c>
      <c r="O12" s="72" t="s">
        <v>26</v>
      </c>
      <c r="P12" s="72"/>
      <c r="Q12" s="82"/>
      <c r="R12" s="83"/>
      <c r="S12" s="83"/>
      <c r="T12" s="83"/>
      <c r="U12" s="83"/>
      <c r="V12" s="84"/>
      <c r="W12" s="29"/>
      <c r="X12" s="90" t="s">
        <v>34</v>
      </c>
      <c r="Y12" s="88" t="s">
        <v>21</v>
      </c>
    </row>
    <row r="13" spans="1:25" ht="24.95" customHeight="1">
      <c r="A13" s="86"/>
      <c r="B13" s="81"/>
      <c r="C13" s="40" t="s">
        <v>39</v>
      </c>
      <c r="D13" s="44"/>
      <c r="E13" s="44"/>
      <c r="F13" s="44"/>
      <c r="G13" s="44"/>
      <c r="H13" s="41"/>
      <c r="I13" s="41"/>
      <c r="J13" s="42" t="e">
        <f>ROUND(AVERAGE(D13:I13)*2,0)/2</f>
        <v>#DIV/0!</v>
      </c>
      <c r="K13" s="93"/>
      <c r="L13" s="89"/>
      <c r="N13" s="77"/>
      <c r="O13" s="81"/>
      <c r="P13" s="73"/>
      <c r="Q13" s="80"/>
      <c r="R13" s="80"/>
      <c r="S13" s="80"/>
      <c r="T13" s="80"/>
      <c r="U13" s="29"/>
      <c r="V13" s="29"/>
      <c r="W13" s="30"/>
      <c r="X13" s="91"/>
      <c r="Y13" s="89"/>
    </row>
    <row r="14" spans="1:25">
      <c r="B14" s="16"/>
      <c r="C14" s="16"/>
      <c r="D14" s="17"/>
      <c r="E14" s="17"/>
      <c r="F14" s="17"/>
      <c r="G14" s="17"/>
      <c r="H14" s="17"/>
      <c r="I14" s="17"/>
      <c r="J14" s="17"/>
      <c r="K14" s="18"/>
      <c r="L14" s="27"/>
      <c r="O14" s="16"/>
      <c r="P14" s="16"/>
      <c r="Q14" s="17"/>
      <c r="R14" s="17"/>
      <c r="S14" s="17"/>
      <c r="T14" s="17"/>
      <c r="U14" s="17"/>
      <c r="V14" s="17"/>
      <c r="W14" s="17"/>
      <c r="X14" s="18"/>
      <c r="Y14" s="27"/>
    </row>
    <row r="15" spans="1:25" ht="24.95" customHeight="1">
      <c r="A15" s="85">
        <v>3</v>
      </c>
      <c r="B15" s="72" t="s">
        <v>27</v>
      </c>
      <c r="C15" s="39" t="s">
        <v>23</v>
      </c>
      <c r="D15" s="82"/>
      <c r="E15" s="83"/>
      <c r="F15" s="83"/>
      <c r="G15" s="83"/>
      <c r="H15" s="83"/>
      <c r="I15" s="84"/>
      <c r="J15" s="43"/>
      <c r="K15" s="92" t="e">
        <f>ROUND(AVERAGE(J15,J16)*2,0)/2</f>
        <v>#DIV/0!</v>
      </c>
      <c r="L15" s="88" t="s">
        <v>46</v>
      </c>
      <c r="N15" s="76">
        <v>3</v>
      </c>
      <c r="O15" s="72" t="s">
        <v>27</v>
      </c>
      <c r="P15" s="72"/>
      <c r="Q15" s="82"/>
      <c r="R15" s="83"/>
      <c r="S15" s="83"/>
      <c r="T15" s="83"/>
      <c r="U15" s="83"/>
      <c r="V15" s="84"/>
      <c r="W15" s="31"/>
      <c r="X15" s="90" t="s">
        <v>34</v>
      </c>
      <c r="Y15" s="88" t="s">
        <v>21</v>
      </c>
    </row>
    <row r="16" spans="1:25" ht="24.95" customHeight="1">
      <c r="A16" s="86"/>
      <c r="B16" s="81"/>
      <c r="C16" s="40" t="s">
        <v>39</v>
      </c>
      <c r="D16" s="41"/>
      <c r="E16" s="44"/>
      <c r="F16" s="44"/>
      <c r="G16" s="41"/>
      <c r="H16" s="41"/>
      <c r="I16" s="41"/>
      <c r="J16" s="42" t="e">
        <f>ROUND(AVERAGE(D16:I16)*2,0)/2</f>
        <v>#DIV/0!</v>
      </c>
      <c r="K16" s="93"/>
      <c r="L16" s="89"/>
      <c r="N16" s="77"/>
      <c r="O16" s="81"/>
      <c r="P16" s="73"/>
      <c r="Q16" s="19"/>
      <c r="R16" s="80"/>
      <c r="S16" s="80"/>
      <c r="T16" s="19"/>
      <c r="U16" s="29"/>
      <c r="V16" s="29"/>
      <c r="W16" s="30"/>
      <c r="X16" s="91"/>
      <c r="Y16" s="89"/>
    </row>
    <row r="17" spans="1:25" ht="24.95" customHeight="1">
      <c r="B17" s="16"/>
      <c r="C17" s="16"/>
      <c r="D17" s="17"/>
      <c r="E17" s="17"/>
      <c r="F17" s="17"/>
      <c r="G17" s="17"/>
      <c r="H17" s="17"/>
      <c r="I17" s="17"/>
      <c r="J17" s="17"/>
      <c r="K17" s="18"/>
      <c r="L17" s="27"/>
      <c r="O17" s="16"/>
      <c r="P17" s="16"/>
      <c r="Q17" s="17"/>
      <c r="R17" s="17"/>
      <c r="S17" s="17"/>
      <c r="T17" s="17"/>
      <c r="U17" s="17"/>
      <c r="V17" s="17"/>
      <c r="W17" s="17"/>
      <c r="X17" s="18"/>
      <c r="Y17" s="27"/>
    </row>
    <row r="18" spans="1:25" ht="23.25" customHeight="1">
      <c r="A18" s="85">
        <v>4</v>
      </c>
      <c r="B18" s="72" t="s">
        <v>31</v>
      </c>
      <c r="C18" s="39" t="s">
        <v>23</v>
      </c>
      <c r="D18" s="82"/>
      <c r="E18" s="83"/>
      <c r="F18" s="83"/>
      <c r="G18" s="83"/>
      <c r="H18" s="83"/>
      <c r="I18" s="84"/>
      <c r="J18" s="41"/>
      <c r="K18" s="92" t="e">
        <f>ROUND(AVERAGE(J18:J19)*2,0)/2</f>
        <v>#DIV/0!</v>
      </c>
      <c r="L18" s="88" t="s">
        <v>46</v>
      </c>
      <c r="N18" s="111">
        <v>4</v>
      </c>
      <c r="O18" s="113" t="s">
        <v>20</v>
      </c>
      <c r="P18" s="64" t="s">
        <v>23</v>
      </c>
      <c r="Q18" s="80"/>
      <c r="R18" s="80"/>
      <c r="S18" s="80"/>
      <c r="T18" s="80"/>
      <c r="U18" s="80"/>
      <c r="V18" s="80"/>
      <c r="W18" s="67"/>
      <c r="X18" s="115" t="e">
        <f>ROUND(AVERAGE(W18,W19),1)</f>
        <v>#DIV/0!</v>
      </c>
      <c r="Y18" s="88" t="s">
        <v>21</v>
      </c>
    </row>
    <row r="19" spans="1:25" ht="24.95" customHeight="1">
      <c r="A19" s="86"/>
      <c r="B19" s="81"/>
      <c r="C19" s="40" t="s">
        <v>39</v>
      </c>
      <c r="D19" s="44"/>
      <c r="E19" s="44"/>
      <c r="F19" s="41"/>
      <c r="G19" s="41"/>
      <c r="H19" s="44"/>
      <c r="I19" s="44"/>
      <c r="J19" s="42" t="e">
        <f>ROUND(AVERAGE(D19:I19)*2,0)/2</f>
        <v>#DIV/0!</v>
      </c>
      <c r="K19" s="93"/>
      <c r="L19" s="89"/>
      <c r="N19" s="112"/>
      <c r="O19" s="114"/>
      <c r="P19" s="65" t="s">
        <v>18</v>
      </c>
      <c r="Q19" s="66"/>
      <c r="R19" s="66"/>
      <c r="S19" s="66"/>
      <c r="T19" s="66"/>
      <c r="U19" s="80"/>
      <c r="V19" s="84"/>
      <c r="W19" s="68" t="e">
        <f>ROUND(AVERAGE(Q19:T19)*2,0)/2</f>
        <v>#DIV/0!</v>
      </c>
      <c r="X19" s="115"/>
      <c r="Y19" s="89"/>
    </row>
    <row r="20" spans="1:25" ht="24.95" customHeight="1">
      <c r="A20" s="34"/>
      <c r="B20" s="35"/>
      <c r="C20" s="27"/>
      <c r="D20" s="33"/>
      <c r="E20" s="33"/>
      <c r="F20" s="36"/>
      <c r="G20" s="36"/>
      <c r="H20" s="33"/>
      <c r="I20" s="33"/>
      <c r="J20" s="37"/>
      <c r="K20" s="37"/>
      <c r="L20" s="33"/>
    </row>
    <row r="21" spans="1:25" ht="24.95" customHeight="1">
      <c r="A21" s="106">
        <v>5</v>
      </c>
      <c r="B21" s="94" t="s">
        <v>32</v>
      </c>
      <c r="C21" s="45" t="s">
        <v>23</v>
      </c>
      <c r="D21" s="108"/>
      <c r="E21" s="109"/>
      <c r="F21" s="109"/>
      <c r="G21" s="109"/>
      <c r="H21" s="109"/>
      <c r="I21" s="110"/>
      <c r="J21" s="46"/>
      <c r="K21" s="102" t="e">
        <f>ROUND(AVERAGE(J21,J22)*2,0)/2</f>
        <v>#DIV/0!</v>
      </c>
      <c r="L21" s="88" t="s">
        <v>46</v>
      </c>
      <c r="N21" s="104">
        <v>5</v>
      </c>
      <c r="O21" s="94" t="s">
        <v>28</v>
      </c>
      <c r="P21" s="45" t="s">
        <v>44</v>
      </c>
      <c r="Q21" s="96"/>
      <c r="R21" s="97"/>
      <c r="S21" s="97"/>
      <c r="T21" s="97"/>
      <c r="U21" s="97"/>
      <c r="V21" s="98"/>
      <c r="W21" s="48"/>
      <c r="X21" s="102" t="e">
        <f>ROUND(AVERAGE(W21:W22),1)</f>
        <v>#DIV/0!</v>
      </c>
      <c r="Y21" s="88" t="s">
        <v>22</v>
      </c>
    </row>
    <row r="22" spans="1:25" ht="24.95" customHeight="1">
      <c r="A22" s="107"/>
      <c r="B22" s="95"/>
      <c r="C22" s="47" t="s">
        <v>39</v>
      </c>
      <c r="D22" s="48"/>
      <c r="E22" s="50"/>
      <c r="F22" s="50"/>
      <c r="G22" s="48"/>
      <c r="H22" s="48"/>
      <c r="I22" s="48"/>
      <c r="J22" s="49" t="e">
        <f>ROUND(AVERAGE(D22:I22)*2,0)/2</f>
        <v>#DIV/0!</v>
      </c>
      <c r="K22" s="103"/>
      <c r="L22" s="89"/>
      <c r="N22" s="105"/>
      <c r="O22" s="95"/>
      <c r="P22" s="47" t="s">
        <v>29</v>
      </c>
      <c r="Q22" s="99"/>
      <c r="R22" s="100"/>
      <c r="S22" s="100"/>
      <c r="T22" s="100"/>
      <c r="U22" s="100"/>
      <c r="V22" s="101"/>
      <c r="W22" s="49"/>
      <c r="X22" s="103"/>
      <c r="Y22" s="89"/>
    </row>
    <row r="23" spans="1:25" ht="24.95" customHeight="1">
      <c r="A23" s="34"/>
      <c r="B23" s="35"/>
      <c r="C23" s="27"/>
      <c r="D23" s="33"/>
      <c r="E23" s="33"/>
      <c r="F23" s="36"/>
      <c r="G23" s="36"/>
      <c r="H23" s="33"/>
      <c r="I23" s="33"/>
      <c r="J23" s="37"/>
      <c r="K23" s="37"/>
      <c r="L23" s="33"/>
    </row>
    <row r="24" spans="1:25" ht="24.95" customHeight="1">
      <c r="A24" s="106">
        <v>6</v>
      </c>
      <c r="B24" s="94" t="s">
        <v>38</v>
      </c>
      <c r="C24" s="45" t="s">
        <v>23</v>
      </c>
      <c r="D24" s="108"/>
      <c r="E24" s="109"/>
      <c r="F24" s="109"/>
      <c r="G24" s="109"/>
      <c r="H24" s="109"/>
      <c r="I24" s="110"/>
      <c r="J24" s="46"/>
      <c r="K24" s="102" t="e">
        <f>ROUND(AVERAGE(J24,J25)*2,0)/2</f>
        <v>#DIV/0!</v>
      </c>
      <c r="L24" s="88" t="s">
        <v>46</v>
      </c>
      <c r="N24" s="104">
        <v>6</v>
      </c>
      <c r="O24" s="94" t="s">
        <v>30</v>
      </c>
      <c r="P24" s="94" t="s">
        <v>45</v>
      </c>
      <c r="Q24" s="48"/>
      <c r="R24" s="48"/>
      <c r="S24" s="48"/>
      <c r="T24" s="48"/>
      <c r="U24" s="48"/>
      <c r="V24" s="48"/>
      <c r="W24" s="117" t="e">
        <f>ROUND(AVERAGE(Q24:V24,Q25:V25),1)</f>
        <v>#DIV/0!</v>
      </c>
      <c r="X24" s="102" t="e">
        <f>W24</f>
        <v>#DIV/0!</v>
      </c>
      <c r="Y24" s="88" t="s">
        <v>21</v>
      </c>
    </row>
    <row r="25" spans="1:25" ht="24.95" customHeight="1">
      <c r="A25" s="107"/>
      <c r="B25" s="95"/>
      <c r="C25" s="47" t="s">
        <v>39</v>
      </c>
      <c r="D25" s="50"/>
      <c r="E25" s="50"/>
      <c r="F25" s="50"/>
      <c r="G25" s="50"/>
      <c r="H25" s="48"/>
      <c r="I25" s="48"/>
      <c r="J25" s="49" t="e">
        <f>ROUND(AVERAGE(D25:I25)*2,0)/2</f>
        <v>#DIV/0!</v>
      </c>
      <c r="K25" s="103"/>
      <c r="L25" s="89"/>
      <c r="N25" s="105"/>
      <c r="O25" s="95"/>
      <c r="P25" s="116"/>
      <c r="Q25" s="48"/>
      <c r="R25" s="48"/>
      <c r="S25" s="48"/>
      <c r="T25" s="48"/>
      <c r="U25" s="48"/>
      <c r="V25" s="48"/>
      <c r="W25" s="118"/>
      <c r="X25" s="103"/>
      <c r="Y25" s="89"/>
    </row>
    <row r="26" spans="1:25" ht="24.95" customHeight="1">
      <c r="A26" s="34"/>
      <c r="B26" s="35"/>
      <c r="C26" s="27"/>
      <c r="D26" s="33"/>
      <c r="E26" s="33"/>
      <c r="F26" s="36"/>
      <c r="G26" s="36"/>
      <c r="H26" s="33"/>
      <c r="I26" s="33"/>
      <c r="J26" s="37"/>
      <c r="K26" s="37"/>
      <c r="L26" s="33"/>
    </row>
    <row r="27" spans="1:25" ht="24.95" customHeight="1">
      <c r="A27" s="51">
        <v>7</v>
      </c>
      <c r="B27" s="52" t="s">
        <v>36</v>
      </c>
      <c r="C27" s="53" t="s">
        <v>37</v>
      </c>
      <c r="D27" s="54"/>
      <c r="E27" s="54"/>
      <c r="F27" s="54"/>
      <c r="G27" s="54"/>
      <c r="H27" s="29"/>
      <c r="I27" s="29"/>
      <c r="J27" s="55" t="e">
        <f>ROUND(AVERAGE(D27:G27)*2,0)/2</f>
        <v>#DIV/0!</v>
      </c>
      <c r="K27" s="56" t="e">
        <f>J27</f>
        <v>#DIV/0!</v>
      </c>
      <c r="L27" s="69" t="s">
        <v>46</v>
      </c>
    </row>
    <row r="28" spans="1:25" ht="23.25" customHeight="1">
      <c r="L28" s="70"/>
    </row>
    <row r="29" spans="1:25" ht="24.95" customHeight="1">
      <c r="A29" s="51">
        <v>8</v>
      </c>
      <c r="B29" s="52" t="s">
        <v>40</v>
      </c>
      <c r="C29" s="53" t="s">
        <v>41</v>
      </c>
      <c r="D29" s="29"/>
      <c r="E29" s="29"/>
      <c r="F29" s="29"/>
      <c r="G29" s="29"/>
      <c r="H29" s="54"/>
      <c r="I29" s="54"/>
      <c r="J29" s="55" t="e">
        <f>ROUND(AVERAGE(H29:I29)*2,0)/2</f>
        <v>#DIV/0!</v>
      </c>
      <c r="K29" s="56" t="e">
        <f>J29</f>
        <v>#DIV/0!</v>
      </c>
      <c r="L29" s="32" t="s">
        <v>46</v>
      </c>
    </row>
    <row r="30" spans="1:25" ht="24.95" customHeight="1">
      <c r="A30" s="34"/>
      <c r="B30" s="35"/>
      <c r="C30" s="27"/>
      <c r="D30" s="36"/>
      <c r="E30" s="36"/>
      <c r="F30" s="36"/>
      <c r="G30" s="36"/>
      <c r="H30" s="36"/>
      <c r="I30" s="36"/>
      <c r="J30" s="38"/>
      <c r="K30" s="37"/>
      <c r="L30" s="71"/>
    </row>
    <row r="31" spans="1:25" ht="24.95" customHeight="1">
      <c r="A31" s="119">
        <v>9</v>
      </c>
      <c r="B31" s="121" t="s">
        <v>47</v>
      </c>
      <c r="C31" s="57" t="s">
        <v>42</v>
      </c>
      <c r="D31" s="29"/>
      <c r="E31" s="61"/>
      <c r="F31" s="60"/>
      <c r="G31" s="58"/>
      <c r="H31" s="29"/>
      <c r="I31" s="29"/>
      <c r="J31" s="59" t="e">
        <f>ROUND(AVERAGE(F31:G31)*2,0)/2</f>
        <v>#DIV/0!</v>
      </c>
      <c r="K31" s="123" t="e">
        <f>ROUND(AVERAGE(J31,J32)*2,0)/2</f>
        <v>#DIV/0!</v>
      </c>
      <c r="L31" s="88" t="s">
        <v>46</v>
      </c>
      <c r="N31" s="127">
        <v>7</v>
      </c>
      <c r="O31" s="121" t="s">
        <v>13</v>
      </c>
      <c r="P31" s="57" t="s">
        <v>35</v>
      </c>
      <c r="Q31" s="82"/>
      <c r="R31" s="83"/>
      <c r="S31" s="83"/>
      <c r="T31" s="83"/>
      <c r="U31" s="83"/>
      <c r="V31" s="84"/>
      <c r="W31" s="62"/>
      <c r="X31" s="125" t="e">
        <f>ROUND(AVERAGE(W31,W32),1)</f>
        <v>#DIV/0!</v>
      </c>
      <c r="Y31" s="88" t="s">
        <v>21</v>
      </c>
    </row>
    <row r="32" spans="1:25" ht="24.95" customHeight="1">
      <c r="A32" s="120"/>
      <c r="B32" s="122"/>
      <c r="C32" s="57" t="s">
        <v>43</v>
      </c>
      <c r="D32" s="19"/>
      <c r="E32" s="80"/>
      <c r="F32" s="80"/>
      <c r="G32" s="19"/>
      <c r="H32" s="19"/>
      <c r="I32" s="19"/>
      <c r="J32" s="59"/>
      <c r="K32" s="124"/>
      <c r="L32" s="89"/>
      <c r="N32" s="128"/>
      <c r="O32" s="122"/>
      <c r="P32" s="57" t="s">
        <v>33</v>
      </c>
      <c r="Q32" s="19"/>
      <c r="R32" s="19"/>
      <c r="S32" s="58"/>
      <c r="T32" s="58"/>
      <c r="U32" s="58"/>
      <c r="V32" s="19"/>
      <c r="W32" s="63" t="e">
        <f>ROUND(AVERAGE(S32:U32)*2,0)/2</f>
        <v>#DIV/0!</v>
      </c>
      <c r="X32" s="126"/>
      <c r="Y32" s="89"/>
    </row>
    <row r="33" spans="1:24" ht="24.95" customHeight="1">
      <c r="A33" s="34"/>
      <c r="B33" s="35"/>
      <c r="C33" s="27"/>
      <c r="D33" s="36"/>
      <c r="E33" s="36"/>
      <c r="F33" s="36"/>
      <c r="G33" s="36"/>
      <c r="H33" s="36"/>
      <c r="I33" s="36"/>
      <c r="J33" s="38"/>
      <c r="K33" s="37"/>
      <c r="L33" s="26"/>
    </row>
    <row r="34" spans="1:24" ht="24" customHeight="1"/>
    <row r="35" spans="1:24" ht="24.75" customHeight="1">
      <c r="B35" s="20" t="s">
        <v>14</v>
      </c>
      <c r="C35" s="21"/>
      <c r="D35" s="21"/>
      <c r="E35" s="22"/>
      <c r="F35" s="22"/>
      <c r="G35" s="22"/>
      <c r="H35" s="22"/>
      <c r="I35" s="22"/>
      <c r="J35" s="28"/>
      <c r="K35" s="28" t="e">
        <f>ROUND(AVERAGE(K9,K12,K15,K18,K21,K24,K27,K29,K31),1)</f>
        <v>#DIV/0!</v>
      </c>
      <c r="O35" s="20" t="s">
        <v>14</v>
      </c>
      <c r="P35" s="21"/>
      <c r="Q35" s="21"/>
      <c r="R35" s="22"/>
      <c r="S35" s="22"/>
      <c r="T35" s="22"/>
      <c r="U35" s="22"/>
      <c r="V35" s="22"/>
      <c r="W35" s="28"/>
      <c r="X35" s="28" t="e">
        <f>ROUND(AVERAGE(X9,X12,X15,X21,X21,X24,X18,X31),1)</f>
        <v>#DIV/0!</v>
      </c>
    </row>
    <row r="36" spans="1:24">
      <c r="B36" s="16"/>
      <c r="C36" s="16"/>
      <c r="D36" s="17"/>
      <c r="E36" s="17"/>
      <c r="F36" s="17"/>
      <c r="G36" s="17"/>
      <c r="H36" s="17"/>
      <c r="I36" s="17"/>
      <c r="J36" s="17"/>
      <c r="K36" s="18"/>
    </row>
    <row r="38" spans="1:24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24">
      <c r="B39" s="3"/>
      <c r="C39" s="3"/>
      <c r="D39" s="23"/>
      <c r="E39" s="24"/>
      <c r="F39" s="24"/>
      <c r="G39" s="24"/>
      <c r="H39" s="24"/>
      <c r="I39" s="24"/>
      <c r="J39" s="24"/>
      <c r="K39" s="25"/>
    </row>
    <row r="42" spans="1:24">
      <c r="O42" s="16"/>
      <c r="P42" s="16"/>
      <c r="Q42" s="17"/>
      <c r="R42" s="17"/>
      <c r="S42" s="17"/>
      <c r="T42" s="17"/>
      <c r="U42" s="17"/>
      <c r="V42" s="17"/>
      <c r="W42" s="17"/>
      <c r="X42" s="18"/>
    </row>
    <row r="45" spans="1:24">
      <c r="O45" s="16"/>
      <c r="P45" s="16"/>
      <c r="Q45" s="17"/>
      <c r="R45" s="17"/>
      <c r="S45" s="17"/>
      <c r="T45" s="17"/>
      <c r="U45" s="17"/>
      <c r="V45" s="17"/>
      <c r="W45" s="17"/>
      <c r="X45" s="18"/>
    </row>
  </sheetData>
  <mergeCells count="82">
    <mergeCell ref="O31:O32"/>
    <mergeCell ref="Q31:V31"/>
    <mergeCell ref="X31:X32"/>
    <mergeCell ref="Y31:Y32"/>
    <mergeCell ref="N31:N32"/>
    <mergeCell ref="A31:A32"/>
    <mergeCell ref="B31:B32"/>
    <mergeCell ref="K31:K32"/>
    <mergeCell ref="L31:L32"/>
    <mergeCell ref="E32:F32"/>
    <mergeCell ref="A21:A22"/>
    <mergeCell ref="B21:B22"/>
    <mergeCell ref="D21:I21"/>
    <mergeCell ref="K21:K22"/>
    <mergeCell ref="L21:L22"/>
    <mergeCell ref="Y24:Y25"/>
    <mergeCell ref="N18:N19"/>
    <mergeCell ref="O18:O19"/>
    <mergeCell ref="Q18:V18"/>
    <mergeCell ref="X18:X19"/>
    <mergeCell ref="N24:N25"/>
    <mergeCell ref="O24:O25"/>
    <mergeCell ref="P24:P25"/>
    <mergeCell ref="W24:W25"/>
    <mergeCell ref="X24:X25"/>
    <mergeCell ref="A18:A19"/>
    <mergeCell ref="B18:B19"/>
    <mergeCell ref="D18:I18"/>
    <mergeCell ref="K18:K19"/>
    <mergeCell ref="L18:L19"/>
    <mergeCell ref="A24:A25"/>
    <mergeCell ref="B24:B25"/>
    <mergeCell ref="D24:I24"/>
    <mergeCell ref="K24:K25"/>
    <mergeCell ref="L24:L25"/>
    <mergeCell ref="X15:X16"/>
    <mergeCell ref="Y15:Y16"/>
    <mergeCell ref="R16:S16"/>
    <mergeCell ref="N15:N16"/>
    <mergeCell ref="O21:O22"/>
    <mergeCell ref="Q21:V22"/>
    <mergeCell ref="X21:X22"/>
    <mergeCell ref="Y21:Y22"/>
    <mergeCell ref="N21:N22"/>
    <mergeCell ref="Y18:Y19"/>
    <mergeCell ref="U19:V19"/>
    <mergeCell ref="A15:A16"/>
    <mergeCell ref="B15:B16"/>
    <mergeCell ref="D15:I15"/>
    <mergeCell ref="K15:K16"/>
    <mergeCell ref="L15:L16"/>
    <mergeCell ref="X9:X10"/>
    <mergeCell ref="Y9:Y10"/>
    <mergeCell ref="Q10:R10"/>
    <mergeCell ref="S10:T10"/>
    <mergeCell ref="A12:A13"/>
    <mergeCell ref="B12:B13"/>
    <mergeCell ref="D12:I12"/>
    <mergeCell ref="K12:K13"/>
    <mergeCell ref="L12:L13"/>
    <mergeCell ref="O12:O13"/>
    <mergeCell ref="Q12:V12"/>
    <mergeCell ref="X12:X13"/>
    <mergeCell ref="Y12:Y13"/>
    <mergeCell ref="Q13:R13"/>
    <mergeCell ref="S13:T13"/>
    <mergeCell ref="N12:N13"/>
    <mergeCell ref="A9:A10"/>
    <mergeCell ref="B9:B10"/>
    <mergeCell ref="D9:I9"/>
    <mergeCell ref="K9:K10"/>
    <mergeCell ref="L9:L10"/>
    <mergeCell ref="P9:P10"/>
    <mergeCell ref="P12:P13"/>
    <mergeCell ref="P15:P16"/>
    <mergeCell ref="D6:I6"/>
    <mergeCell ref="Q6:V6"/>
    <mergeCell ref="N9:N10"/>
    <mergeCell ref="O9:O10"/>
    <mergeCell ref="Q9:V9"/>
    <mergeCell ref="O15:O16"/>
    <mergeCell ref="Q15:V15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Abschluss BM Sommer ab 18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Hanspeter Schläpfer</dc:creator>
  <cp:lastModifiedBy>Jonas Lendenmann</cp:lastModifiedBy>
  <cp:lastPrinted>2012-11-07T14:06:26Z</cp:lastPrinted>
  <dcterms:created xsi:type="dcterms:W3CDTF">2010-11-16T07:40:24Z</dcterms:created>
  <dcterms:modified xsi:type="dcterms:W3CDTF">2022-11-02T15:15:56Z</dcterms:modified>
</cp:coreProperties>
</file>