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rufsbildungszentrum.sharepoint.com/sites/Verwaltung/Freigegebene Dokumente/General/BBZ Website neu ab Dezember 2022/Dokumente Quick Links Downloads/"/>
    </mc:Choice>
  </mc:AlternateContent>
  <xr:revisionPtr revIDLastSave="0" documentId="8_{5EC2B745-F085-4939-A49C-E07F061C8ED7}" xr6:coauthVersionLast="47" xr6:coauthVersionMax="47" xr10:uidLastSave="{00000000-0000-0000-0000-000000000000}"/>
  <bookViews>
    <workbookView xWindow="-120" yWindow="-120" windowWidth="38640" windowHeight="15720" xr2:uid="{985646A1-FDAD-4C23-9A6C-C70570649E9F}"/>
  </bookViews>
  <sheets>
    <sheet name="EFZ" sheetId="1" r:id="rId1"/>
    <sheet name="BM" sheetId="3" r:id="rId2"/>
  </sheets>
  <definedNames>
    <definedName name="_xlnm.Print_Area" localSheetId="1">BM!$A$2:$AB$36</definedName>
    <definedName name="_xlnm.Print_Area" localSheetId="0">EFZ!$A$2:$W$38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3" l="1"/>
  <c r="L21" i="3"/>
  <c r="L33" i="3"/>
  <c r="L25" i="3"/>
  <c r="P25" i="3"/>
  <c r="L23" i="3"/>
  <c r="P23" i="3"/>
  <c r="P21" i="3"/>
  <c r="L19" i="3"/>
  <c r="P19" i="3"/>
  <c r="L17" i="3"/>
  <c r="P17" i="3"/>
  <c r="P15" i="3"/>
  <c r="L13" i="3"/>
  <c r="P13" i="3"/>
  <c r="L11" i="3"/>
  <c r="P11" i="3"/>
  <c r="L9" i="3"/>
  <c r="P9" i="3"/>
  <c r="T9" i="3"/>
  <c r="M11" i="1"/>
  <c r="K27" i="1"/>
  <c r="K35" i="1"/>
  <c r="M27" i="1"/>
  <c r="O7" i="1"/>
</calcChain>
</file>

<file path=xl/sharedStrings.xml><?xml version="1.0" encoding="utf-8"?>
<sst xmlns="http://schemas.openxmlformats.org/spreadsheetml/2006/main" count="80" uniqueCount="62">
  <si>
    <r>
      <t xml:space="preserve">Notenrechner BiVo 2023 - Kauffrau/Kaufmann </t>
    </r>
    <r>
      <rPr>
        <b/>
        <u/>
        <sz val="30"/>
        <color rgb="FFFB3102"/>
        <rFont val="Calibri"/>
        <family val="2"/>
        <scheme val="minor"/>
      </rPr>
      <t>EFZ</t>
    </r>
    <r>
      <rPr>
        <b/>
        <sz val="30"/>
        <color rgb="FFFB3102"/>
        <rFont val="Calibri"/>
        <family val="2"/>
        <scheme val="minor"/>
      </rPr>
      <t xml:space="preserve"> mit BM</t>
    </r>
  </si>
  <si>
    <t>Stand Oktober 23</t>
  </si>
  <si>
    <t>Qualifikations-
bereiche</t>
  </si>
  <si>
    <t>Handlungskompetenzbereiche</t>
  </si>
  <si>
    <t>Semester / Lehrjahre</t>
  </si>
  <si>
    <t>Positions-
note</t>
  </si>
  <si>
    <t>Bereichs-
note</t>
  </si>
  <si>
    <t>Gesamt-
note EFZ</t>
  </si>
  <si>
    <t>Praktische Arbeit
 (30%, 50 Min)
halbe oder ganze Note</t>
  </si>
  <si>
    <t>HKB A-E (ohne WPB, Optionen)</t>
  </si>
  <si>
    <t>Fallnote</t>
  </si>
  <si>
    <t>branchenspezifische Fallarbeit / zentral erstellte Prüfung / mündlich (evtl. schriftlich) / Gewichtung und Methoden je nach Branche</t>
  </si>
  <si>
    <t>Berufskenntnisse und Allgemeinbildung
(30%, 4.25 Std., zentral erstellte Prüfungen)
gerundet auf eine Dezimalstelle</t>
  </si>
  <si>
    <t>HKB A &gt; Dispensation</t>
  </si>
  <si>
    <r>
      <t xml:space="preserve">HKB B (20% - 75 Min schriftlich) </t>
    </r>
    <r>
      <rPr>
        <sz val="11"/>
        <color rgb="FF000000"/>
        <rFont val="Arial"/>
        <family val="2"/>
      </rPr>
      <t>-&gt;halbe oder ganze Note</t>
    </r>
  </si>
  <si>
    <t>75 Min. / Geleitete Fallarbeit / Openbook möglich / inkl. Deutsch</t>
  </si>
  <si>
    <r>
      <t xml:space="preserve">HKB C (20% - 75 Min schriftlich) </t>
    </r>
    <r>
      <rPr>
        <sz val="11"/>
        <color rgb="FF000000"/>
        <rFont val="Arial"/>
        <family val="2"/>
      </rPr>
      <t>-&gt;halbe oder ganze Note</t>
    </r>
  </si>
  <si>
    <t>5 Handlungssimulationen (1x davon Englisch) / Openbook möglich</t>
  </si>
  <si>
    <r>
      <t xml:space="preserve">HKB D (20% - 30 Min mündlich) </t>
    </r>
    <r>
      <rPr>
        <sz val="11"/>
        <color rgb="FF000000"/>
        <rFont val="Arial"/>
        <family val="2"/>
      </rPr>
      <t>-&gt;halbe oder ganze Note</t>
    </r>
  </si>
  <si>
    <t>15 Min. 1 kommunikative erfolgskritische Situation (FS)
15 Min.  1 kommunikative erfolgskritische Situation (LS)
inkl. Konkretisierungs- und Begründungsfragen</t>
  </si>
  <si>
    <r>
      <t xml:space="preserve">HKB E (20% - 75 Min schriftlich) </t>
    </r>
    <r>
      <rPr>
        <sz val="11"/>
        <color rgb="FF000000"/>
        <rFont val="Arial"/>
        <family val="2"/>
      </rPr>
      <t>-&gt;halbe oder ganze Note</t>
    </r>
  </si>
  <si>
    <t>75 Min. / Geleitete Fallarbeit / Openbook möglich</t>
  </si>
  <si>
    <t>Erfahrungsnoten
(40%)
gerundet auf eine Dezimalstelle</t>
  </si>
  <si>
    <r>
      <rPr>
        <b/>
        <sz val="11"/>
        <color rgb="FF000000"/>
        <rFont val="Arial"/>
      </rPr>
      <t xml:space="preserve">Berufliche Praxis (50%) </t>
    </r>
    <r>
      <rPr>
        <sz val="11"/>
        <color rgb="FF000000"/>
        <rFont val="Arial"/>
      </rPr>
      <t>-&gt;halbe oder ganze Note</t>
    </r>
  </si>
  <si>
    <t>6 Kompetenznachweise</t>
  </si>
  <si>
    <t>1. Sem.</t>
  </si>
  <si>
    <t>4. Sem.</t>
  </si>
  <si>
    <t>2. Sem.</t>
  </si>
  <si>
    <t>5. Sem.</t>
  </si>
  <si>
    <t>3. Sem.</t>
  </si>
  <si>
    <t>6. Sem.</t>
  </si>
  <si>
    <t>Unterricht Berufskenntnisse / Allgemeinbildung</t>
  </si>
  <si>
    <t>&gt; Dispensation</t>
  </si>
  <si>
    <r>
      <rPr>
        <b/>
        <sz val="11"/>
        <color rgb="FF000000"/>
        <rFont val="Arial"/>
      </rPr>
      <t>Überbetriebliche Kurse (50%)</t>
    </r>
    <r>
      <rPr>
        <sz val="11"/>
        <color rgb="FF000000"/>
        <rFont val="Arial"/>
      </rPr>
      <t xml:space="preserve"> -&gt;halbe oder ganze Note</t>
    </r>
  </si>
  <si>
    <t>2 Kompetenznachweise</t>
  </si>
  <si>
    <t>1. KN</t>
  </si>
  <si>
    <t>2. KN</t>
  </si>
  <si>
    <t>Bereiche</t>
  </si>
  <si>
    <t>Fächer</t>
  </si>
  <si>
    <t>ᴓ Erfahrungs-noten</t>
  </si>
  <si>
    <t>Prüfungs-note</t>
  </si>
  <si>
    <t>Fachnote</t>
  </si>
  <si>
    <t>Gew.</t>
  </si>
  <si>
    <t>Gesamt-
note BM</t>
  </si>
  <si>
    <t>Grundlagen-
bereich</t>
  </si>
  <si>
    <t>Deutsch</t>
  </si>
  <si>
    <t>1/9</t>
  </si>
  <si>
    <t>Französisch</t>
  </si>
  <si>
    <t>Englisch</t>
  </si>
  <si>
    <t>Mathematik</t>
  </si>
  <si>
    <t>Schwerpunkt-
bereich</t>
  </si>
  <si>
    <t>Finanz- und Rechnungswesen</t>
  </si>
  <si>
    <t>Wirtschaft und Recht</t>
  </si>
  <si>
    <t>Ergänzungs-
bereich</t>
  </si>
  <si>
    <t>Geschichte und Politik</t>
  </si>
  <si>
    <t>Technik und Umwelt</t>
  </si>
  <si>
    <t>Projekt-
arbeiten</t>
  </si>
  <si>
    <t>IDAF 1</t>
  </si>
  <si>
    <t>IDAF 2</t>
  </si>
  <si>
    <t>IDAF 3</t>
  </si>
  <si>
    <t>IDAF 4</t>
  </si>
  <si>
    <t>IDPA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</si>
</sst>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30"/>
      <color rgb="FFFB3102"/>
      <name val="Calibri"/>
      <family val="2"/>
      <scheme val="minor"/>
    </font>
    <font>
      <b/>
      <u/>
      <sz val="30"/>
      <color rgb="FFFB3102"/>
      <name val="Calibri"/>
      <family val="2"/>
      <scheme val="minor"/>
    </font>
    <font>
      <sz val="11"/>
      <color rgb="FFFB3102"/>
      <name val="Calibri"/>
      <family val="2"/>
      <scheme val="minor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Arial"/>
    </font>
    <font>
      <sz val="11"/>
      <color rgb="FF000000"/>
      <name val="Arial"/>
    </font>
    <font>
      <b/>
      <sz val="9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2C3D6B"/>
        <bgColor indexed="64"/>
      </patternFill>
    </fill>
    <fill>
      <patternFill patternType="solid">
        <fgColor rgb="FFAEABC5"/>
        <bgColor indexed="64"/>
      </patternFill>
    </fill>
    <fill>
      <patternFill patternType="solid">
        <fgColor rgb="FF0A5AB4"/>
        <bgColor indexed="64"/>
      </patternFill>
    </fill>
    <fill>
      <patternFill patternType="solid">
        <fgColor rgb="FF1EA014"/>
        <bgColor indexed="64"/>
      </patternFill>
    </fill>
    <fill>
      <patternFill patternType="solid">
        <fgColor rgb="FFE61414"/>
        <bgColor indexed="64"/>
      </patternFill>
    </fill>
    <fill>
      <patternFill patternType="solid">
        <fgColor rgb="FFFAFA64"/>
        <bgColor indexed="64"/>
      </patternFill>
    </fill>
    <fill>
      <patternFill patternType="solid">
        <fgColor rgb="FFA064C8"/>
        <bgColor indexed="64"/>
      </patternFill>
    </fill>
    <fill>
      <patternFill patternType="solid">
        <fgColor rgb="FFFB3102"/>
        <bgColor indexed="64"/>
      </patternFill>
    </fill>
    <fill>
      <patternFill patternType="solid">
        <fgColor rgb="FFFE3102"/>
        <bgColor indexed="64"/>
      </patternFill>
    </fill>
    <fill>
      <patternFill patternType="solid">
        <fgColor rgb="FF1EA014"/>
        <bgColor rgb="FF000000"/>
      </patternFill>
    </fill>
    <fill>
      <patternFill patternType="solid">
        <fgColor rgb="FFE61414"/>
        <bgColor rgb="FF000000"/>
      </patternFill>
    </fill>
    <fill>
      <patternFill patternType="solid">
        <fgColor rgb="FFFAFA64"/>
        <bgColor rgb="FF000000"/>
      </patternFill>
    </fill>
    <fill>
      <patternFill patternType="solid">
        <fgColor rgb="FFA064C8"/>
        <bgColor rgb="FF000000"/>
      </patternFill>
    </fill>
    <fill>
      <patternFill patternType="solid">
        <fgColor rgb="FFAEABC5"/>
        <bgColor rgb="FF000000"/>
      </patternFill>
    </fill>
  </fills>
  <borders count="55">
    <border>
      <left/>
      <right/>
      <top/>
      <bottom/>
      <diagonal/>
    </border>
    <border>
      <left style="thin">
        <color rgb="FF2C3D6B"/>
      </left>
      <right style="thin">
        <color rgb="FF2C3D6B"/>
      </right>
      <top style="thin">
        <color rgb="FF2C3D6B"/>
      </top>
      <bottom style="thin">
        <color rgb="FF2C3D6B"/>
      </bottom>
      <diagonal/>
    </border>
    <border>
      <left style="thin">
        <color rgb="FF2C3D6B"/>
      </left>
      <right style="thin">
        <color rgb="FF2C3D6B"/>
      </right>
      <top style="thin">
        <color rgb="FF2C3D6B"/>
      </top>
      <bottom/>
      <diagonal/>
    </border>
    <border>
      <left style="thin">
        <color rgb="FF2C3D6B"/>
      </left>
      <right style="thin">
        <color rgb="FF2C3D6B"/>
      </right>
      <top/>
      <bottom/>
      <diagonal/>
    </border>
    <border>
      <left style="thin">
        <color rgb="FF2C3D6B"/>
      </left>
      <right style="thin">
        <color rgb="FF2C3D6B"/>
      </right>
      <top/>
      <bottom style="thin">
        <color rgb="FF2C3D6B"/>
      </bottom>
      <diagonal/>
    </border>
    <border>
      <left style="medium">
        <color rgb="FF2C3D6B"/>
      </left>
      <right/>
      <top style="medium">
        <color rgb="FF2C3D6B"/>
      </top>
      <bottom/>
      <diagonal/>
    </border>
    <border>
      <left/>
      <right/>
      <top style="medium">
        <color rgb="FF2C3D6B"/>
      </top>
      <bottom/>
      <diagonal/>
    </border>
    <border>
      <left style="thin">
        <color rgb="FF2C3D6B"/>
      </left>
      <right style="thin">
        <color rgb="FF2C3D6B"/>
      </right>
      <top style="medium">
        <color rgb="FF2C3D6B"/>
      </top>
      <bottom/>
      <diagonal/>
    </border>
    <border>
      <left style="thin">
        <color rgb="FF2C3D6B"/>
      </left>
      <right style="medium">
        <color rgb="FF2C3D6B"/>
      </right>
      <top style="medium">
        <color rgb="FF2C3D6B"/>
      </top>
      <bottom/>
      <diagonal/>
    </border>
    <border>
      <left style="medium">
        <color rgb="FF2C3D6B"/>
      </left>
      <right/>
      <top/>
      <bottom/>
      <diagonal/>
    </border>
    <border>
      <left style="thin">
        <color rgb="FF2C3D6B"/>
      </left>
      <right style="medium">
        <color rgb="FF2C3D6B"/>
      </right>
      <top/>
      <bottom style="thin">
        <color rgb="FF2C3D6B"/>
      </bottom>
      <diagonal/>
    </border>
    <border>
      <left/>
      <right style="medium">
        <color rgb="FF2C3D6B"/>
      </right>
      <top/>
      <bottom/>
      <diagonal/>
    </border>
    <border>
      <left style="thin">
        <color rgb="FF2C3D6B"/>
      </left>
      <right style="medium">
        <color rgb="FF2C3D6B"/>
      </right>
      <top style="thin">
        <color rgb="FF2C3D6B"/>
      </top>
      <bottom/>
      <diagonal/>
    </border>
    <border>
      <left style="medium">
        <color rgb="FF2C3D6B"/>
      </left>
      <right/>
      <top/>
      <bottom style="medium">
        <color rgb="FF2C3D6B"/>
      </bottom>
      <diagonal/>
    </border>
    <border>
      <left/>
      <right/>
      <top/>
      <bottom style="medium">
        <color rgb="FF2C3D6B"/>
      </bottom>
      <diagonal/>
    </border>
    <border>
      <left style="thin">
        <color rgb="FF2C3D6B"/>
      </left>
      <right style="thin">
        <color rgb="FF2C3D6B"/>
      </right>
      <top/>
      <bottom style="medium">
        <color rgb="FF2C3D6B"/>
      </bottom>
      <diagonal/>
    </border>
    <border>
      <left style="thin">
        <color rgb="FF2C3D6B"/>
      </left>
      <right style="medium">
        <color rgb="FF2C3D6B"/>
      </right>
      <top/>
      <bottom style="medium">
        <color rgb="FF2C3D6B"/>
      </bottom>
      <diagonal/>
    </border>
    <border>
      <left style="thin">
        <color rgb="FF2C3D6B"/>
      </left>
      <right style="medium">
        <color rgb="FF2C3D6B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2C3D6B"/>
      </left>
      <right style="thin">
        <color rgb="FF2C3D6B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2C3D6B"/>
      </left>
      <right style="thin">
        <color rgb="FF2C3D6B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2C3D6B"/>
      </right>
      <top style="thin">
        <color rgb="FF2C3D6B"/>
      </top>
      <bottom/>
      <diagonal/>
    </border>
    <border>
      <left/>
      <right/>
      <top style="thin">
        <color rgb="FF2C3D6B"/>
      </top>
      <bottom/>
      <diagonal/>
    </border>
    <border>
      <left/>
      <right style="medium">
        <color rgb="FF2C3D6B"/>
      </right>
      <top style="thin">
        <color rgb="FF2C3D6B"/>
      </top>
      <bottom style="thin">
        <color rgb="FF2C3D6B"/>
      </bottom>
      <diagonal/>
    </border>
    <border>
      <left/>
      <right/>
      <top style="thin">
        <color rgb="FF2C3D6B"/>
      </top>
      <bottom style="medium">
        <color rgb="FF2C3D6B"/>
      </bottom>
      <diagonal/>
    </border>
    <border>
      <left/>
      <right style="medium">
        <color rgb="FF2C3D6B"/>
      </right>
      <top style="medium">
        <color rgb="FF2C3D6B"/>
      </top>
      <bottom/>
      <diagonal/>
    </border>
    <border>
      <left/>
      <right style="medium">
        <color rgb="FF2C3D6B"/>
      </right>
      <top/>
      <bottom style="thin">
        <color rgb="FF2C3D6B"/>
      </bottom>
      <diagonal/>
    </border>
    <border>
      <left style="thin">
        <color rgb="FF2C3D6B"/>
      </left>
      <right style="thin">
        <color rgb="FF2C3D6B"/>
      </right>
      <top style="thin">
        <color rgb="FF2C3D6B"/>
      </top>
      <bottom style="medium">
        <color rgb="FF2C3D6B"/>
      </bottom>
      <diagonal/>
    </border>
    <border>
      <left style="medium">
        <color rgb="FF2C3D6B"/>
      </left>
      <right style="thin">
        <color rgb="FF2C3D6B"/>
      </right>
      <top style="medium">
        <color rgb="FF2C3D6B"/>
      </top>
      <bottom/>
      <diagonal/>
    </border>
    <border>
      <left style="medium">
        <color rgb="FF2C3D6B"/>
      </left>
      <right style="thin">
        <color rgb="FF2C3D6B"/>
      </right>
      <top/>
      <bottom/>
      <diagonal/>
    </border>
    <border>
      <left style="medium">
        <color rgb="FF2C3D6B"/>
      </left>
      <right style="thin">
        <color rgb="FF2C3D6B"/>
      </right>
      <top/>
      <bottom style="medium">
        <color rgb="FF2C3D6B"/>
      </bottom>
      <diagonal/>
    </border>
    <border>
      <left style="thin">
        <color rgb="FF2C3D6B"/>
      </left>
      <right style="thin">
        <color rgb="FF2C3D6B"/>
      </right>
      <top style="medium">
        <color rgb="FF2C3D6B"/>
      </top>
      <bottom style="thin">
        <color rgb="FF2C3D6B"/>
      </bottom>
      <diagonal/>
    </border>
    <border>
      <left style="thin">
        <color rgb="FF2C3D6B"/>
      </left>
      <right style="medium">
        <color rgb="FF2C3D6B"/>
      </right>
      <top style="medium">
        <color rgb="FF2C3D6B"/>
      </top>
      <bottom style="thin">
        <color rgb="FF2C3D6B"/>
      </bottom>
      <diagonal/>
    </border>
    <border>
      <left style="thin">
        <color rgb="FF2C3D6B"/>
      </left>
      <right style="medium">
        <color rgb="FF2C3D6B"/>
      </right>
      <top style="thin">
        <color rgb="FF2C3D6B"/>
      </top>
      <bottom style="thin">
        <color rgb="FF2C3D6B"/>
      </bottom>
      <diagonal/>
    </border>
    <border>
      <left style="thin">
        <color rgb="FF2C3D6B"/>
      </left>
      <right style="medium">
        <color rgb="FF2C3D6B"/>
      </right>
      <top style="thin">
        <color rgb="FF2C3D6B"/>
      </top>
      <bottom style="medium">
        <color rgb="FF2C3D6B"/>
      </bottom>
      <diagonal/>
    </border>
    <border>
      <left style="thin">
        <color rgb="FF2C3D6B"/>
      </left>
      <right/>
      <top style="thin">
        <color rgb="FF2C3D6B"/>
      </top>
      <bottom style="thin">
        <color rgb="FF2C3D6B"/>
      </bottom>
      <diagonal/>
    </border>
    <border>
      <left/>
      <right style="thin">
        <color rgb="FF2C3D6B"/>
      </right>
      <top style="thin">
        <color rgb="FF2C3D6B"/>
      </top>
      <bottom style="thin">
        <color rgb="FF2C3D6B"/>
      </bottom>
      <diagonal/>
    </border>
    <border>
      <left style="thin">
        <color rgb="FF2C3D6B"/>
      </left>
      <right/>
      <top style="medium">
        <color rgb="FF2C3D6B"/>
      </top>
      <bottom style="thin">
        <color rgb="FF2C3D6B"/>
      </bottom>
      <diagonal/>
    </border>
    <border>
      <left/>
      <right style="thin">
        <color rgb="FF2C3D6B"/>
      </right>
      <top style="medium">
        <color rgb="FF2C3D6B"/>
      </top>
      <bottom style="thin">
        <color rgb="FF2C3D6B"/>
      </bottom>
      <diagonal/>
    </border>
    <border>
      <left style="thin">
        <color rgb="FF2C3D6B"/>
      </left>
      <right/>
      <top style="thin">
        <color rgb="FF2C3D6B"/>
      </top>
      <bottom style="medium">
        <color rgb="FF2C3D6B"/>
      </bottom>
      <diagonal/>
    </border>
    <border>
      <left/>
      <right style="thin">
        <color rgb="FF2C3D6B"/>
      </right>
      <top style="thin">
        <color rgb="FF2C3D6B"/>
      </top>
      <bottom style="medium">
        <color rgb="FF2C3D6B"/>
      </bottom>
      <diagonal/>
    </border>
    <border>
      <left style="thin">
        <color rgb="FF2C3D6B"/>
      </left>
      <right style="thin">
        <color rgb="FF2C3D6B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2C3D6B"/>
      </left>
      <right style="thin">
        <color rgb="FF2C3D6B"/>
      </right>
      <top style="thin">
        <color rgb="FF2C3D6B"/>
      </top>
      <bottom style="thin">
        <color indexed="64"/>
      </bottom>
      <diagonal/>
    </border>
    <border>
      <left style="thin">
        <color rgb="FF2C3D6B"/>
      </left>
      <right style="medium">
        <color rgb="FF2C3D6B"/>
      </right>
      <top/>
      <bottom style="thin">
        <color indexed="64"/>
      </bottom>
      <diagonal/>
    </border>
    <border>
      <left/>
      <right/>
      <top style="medium">
        <color rgb="FF2C3D6B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rgb="FF2C3D6B"/>
      </left>
      <right style="thin">
        <color theme="3"/>
      </right>
      <top style="medium">
        <color rgb="FF2C3D6B"/>
      </top>
      <bottom style="thin">
        <color rgb="FF2C3D6B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/>
    <xf numFmtId="0" fontId="5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 textRotation="90" wrapText="1"/>
    </xf>
    <xf numFmtId="0" fontId="9" fillId="3" borderId="20" xfId="0" applyFont="1" applyFill="1" applyBorder="1"/>
    <xf numFmtId="0" fontId="7" fillId="0" borderId="19" xfId="0" applyFont="1" applyBorder="1"/>
    <xf numFmtId="0" fontId="7" fillId="0" borderId="19" xfId="0" applyFont="1" applyBorder="1" applyAlignment="1">
      <alignment horizontal="center" vertical="center" textRotation="45"/>
    </xf>
    <xf numFmtId="0" fontId="7" fillId="0" borderId="21" xfId="0" applyFont="1" applyBorder="1" applyAlignment="1">
      <alignment vertical="center"/>
    </xf>
    <xf numFmtId="0" fontId="8" fillId="0" borderId="0" xfId="0" applyFont="1" applyAlignment="1">
      <alignment horizontal="center" vertical="center" textRotation="90" wrapText="1"/>
    </xf>
    <xf numFmtId="0" fontId="7" fillId="0" borderId="0" xfId="0" applyFont="1" applyAlignment="1">
      <alignment horizontal="center" vertical="center" textRotation="45"/>
    </xf>
    <xf numFmtId="0" fontId="7" fillId="0" borderId="23" xfId="0" applyFont="1" applyBorder="1" applyAlignment="1">
      <alignment vertical="center"/>
    </xf>
    <xf numFmtId="0" fontId="8" fillId="0" borderId="25" xfId="0" applyFont="1" applyBorder="1" applyAlignment="1">
      <alignment horizontal="center" vertical="center" textRotation="90" wrapText="1"/>
    </xf>
    <xf numFmtId="0" fontId="7" fillId="0" borderId="25" xfId="0" applyFont="1" applyBorder="1"/>
    <xf numFmtId="0" fontId="7" fillId="0" borderId="25" xfId="0" applyFont="1" applyBorder="1" applyAlignment="1">
      <alignment horizontal="center" vertical="center" textRotation="45"/>
    </xf>
    <xf numFmtId="0" fontId="7" fillId="0" borderId="27" xfId="0" applyFont="1" applyBorder="1"/>
    <xf numFmtId="0" fontId="8" fillId="0" borderId="6" xfId="0" applyFont="1" applyBorder="1" applyAlignment="1">
      <alignment horizontal="center" vertical="center" textRotation="90" wrapText="1"/>
    </xf>
    <xf numFmtId="0" fontId="7" fillId="0" borderId="6" xfId="0" applyFont="1" applyBorder="1"/>
    <xf numFmtId="0" fontId="7" fillId="0" borderId="6" xfId="0" applyFont="1" applyBorder="1" applyAlignment="1">
      <alignment horizontal="center" vertical="center" textRotation="45"/>
    </xf>
    <xf numFmtId="0" fontId="7" fillId="0" borderId="32" xfId="0" applyFont="1" applyBorder="1" applyAlignment="1">
      <alignment vertical="center"/>
    </xf>
    <xf numFmtId="0" fontId="8" fillId="0" borderId="0" xfId="0" applyFont="1" applyAlignment="1">
      <alignment horizontal="center" vertical="center" textRotation="90"/>
    </xf>
    <xf numFmtId="0" fontId="7" fillId="0" borderId="11" xfId="0" applyFont="1" applyBorder="1" applyAlignment="1">
      <alignment vertical="center"/>
    </xf>
    <xf numFmtId="0" fontId="7" fillId="0" borderId="11" xfId="0" applyFont="1" applyBorder="1"/>
    <xf numFmtId="0" fontId="7" fillId="5" borderId="4" xfId="0" applyFont="1" applyFill="1" applyBorder="1" applyAlignment="1">
      <alignment wrapText="1"/>
    </xf>
    <xf numFmtId="164" fontId="7" fillId="0" borderId="11" xfId="0" applyNumberFormat="1" applyFont="1" applyBorder="1"/>
    <xf numFmtId="0" fontId="7" fillId="6" borderId="4" xfId="0" applyFont="1" applyFill="1" applyBorder="1" applyAlignment="1">
      <alignment horizontal="left" wrapText="1"/>
    </xf>
    <xf numFmtId="0" fontId="9" fillId="0" borderId="29" xfId="0" applyFont="1" applyBorder="1"/>
    <xf numFmtId="164" fontId="7" fillId="0" borderId="28" xfId="0" applyNumberFormat="1" applyFont="1" applyBorder="1" applyAlignment="1">
      <alignment vertical="center"/>
    </xf>
    <xf numFmtId="0" fontId="9" fillId="0" borderId="0" xfId="0" applyFont="1"/>
    <xf numFmtId="164" fontId="7" fillId="0" borderId="30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 textRotation="90"/>
    </xf>
    <xf numFmtId="0" fontId="7" fillId="8" borderId="15" xfId="0" applyFont="1" applyFill="1" applyBorder="1" applyAlignment="1">
      <alignment wrapText="1"/>
    </xf>
    <xf numFmtId="0" fontId="7" fillId="0" borderId="14" xfId="0" applyFont="1" applyBorder="1"/>
    <xf numFmtId="0" fontId="7" fillId="0" borderId="14" xfId="0" applyFont="1" applyBorder="1" applyAlignment="1">
      <alignment horizontal="center" vertical="center" textRotation="45"/>
    </xf>
    <xf numFmtId="164" fontId="7" fillId="0" borderId="0" xfId="0" applyNumberFormat="1" applyFont="1"/>
    <xf numFmtId="0" fontId="8" fillId="2" borderId="0" xfId="0" applyFont="1" applyFill="1"/>
    <xf numFmtId="0" fontId="8" fillId="2" borderId="1" xfId="0" applyFont="1" applyFill="1" applyBorder="1"/>
    <xf numFmtId="0" fontId="8" fillId="2" borderId="49" xfId="0" applyFont="1" applyFill="1" applyBorder="1"/>
    <xf numFmtId="0" fontId="7" fillId="0" borderId="0" xfId="0" applyFont="1" applyAlignment="1">
      <alignment horizontal="left" vertical="center" wrapText="1"/>
    </xf>
    <xf numFmtId="0" fontId="8" fillId="0" borderId="0" xfId="0" applyFont="1"/>
    <xf numFmtId="164" fontId="7" fillId="0" borderId="11" xfId="0" applyNumberFormat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7" fillId="0" borderId="33" xfId="0" applyNumberFormat="1" applyFont="1" applyBorder="1" applyAlignment="1">
      <alignment horizontal="center" vertical="center"/>
    </xf>
    <xf numFmtId="0" fontId="8" fillId="0" borderId="31" xfId="0" applyFont="1" applyBorder="1"/>
    <xf numFmtId="0" fontId="7" fillId="0" borderId="31" xfId="0" applyFont="1" applyBorder="1"/>
    <xf numFmtId="0" fontId="12" fillId="0" borderId="0" xfId="0" applyFont="1"/>
    <xf numFmtId="0" fontId="13" fillId="0" borderId="6" xfId="0" applyFont="1" applyBorder="1" applyAlignment="1">
      <alignment horizontal="center" vertical="center" textRotation="90" wrapText="1"/>
    </xf>
    <xf numFmtId="0" fontId="14" fillId="3" borderId="38" xfId="0" applyFont="1" applyFill="1" applyBorder="1"/>
    <xf numFmtId="0" fontId="12" fillId="0" borderId="6" xfId="0" applyFont="1" applyBorder="1"/>
    <xf numFmtId="164" fontId="12" fillId="3" borderId="38" xfId="0" applyNumberFormat="1" applyFont="1" applyFill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64" fontId="12" fillId="3" borderId="39" xfId="0" applyNumberFormat="1" applyFont="1" applyFill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5" fillId="0" borderId="0" xfId="0" applyFont="1"/>
    <xf numFmtId="0" fontId="13" fillId="0" borderId="0" xfId="0" applyFont="1" applyAlignment="1">
      <alignment horizontal="center" vertical="center" textRotation="90" wrapText="1"/>
    </xf>
    <xf numFmtId="0" fontId="14" fillId="0" borderId="0" xfId="0" applyFont="1"/>
    <xf numFmtId="164" fontId="12" fillId="0" borderId="11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4" fillId="3" borderId="1" xfId="0" applyFont="1" applyFill="1" applyBorder="1"/>
    <xf numFmtId="164" fontId="12" fillId="3" borderId="1" xfId="0" applyNumberFormat="1" applyFont="1" applyFill="1" applyBorder="1" applyAlignment="1">
      <alignment horizontal="center" vertical="center"/>
    </xf>
    <xf numFmtId="164" fontId="12" fillId="3" borderId="40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textRotation="90" wrapText="1"/>
    </xf>
    <xf numFmtId="0" fontId="14" fillId="3" borderId="34" xfId="0" applyFont="1" applyFill="1" applyBorder="1"/>
    <xf numFmtId="0" fontId="12" fillId="0" borderId="14" xfId="0" applyFont="1" applyBorder="1"/>
    <xf numFmtId="164" fontId="12" fillId="3" borderId="34" xfId="0" applyNumberFormat="1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164" fontId="12" fillId="3" borderId="41" xfId="0" applyNumberFormat="1" applyFont="1" applyFill="1" applyBorder="1" applyAlignment="1">
      <alignment horizontal="center" vertical="center"/>
    </xf>
    <xf numFmtId="0" fontId="14" fillId="3" borderId="38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14" xfId="0" applyFont="1" applyBorder="1" applyAlignment="1">
      <alignment horizontal="center" vertical="center" textRotation="90"/>
    </xf>
    <xf numFmtId="0" fontId="14" fillId="3" borderId="34" xfId="0" applyFont="1" applyFill="1" applyBorder="1" applyAlignment="1">
      <alignment wrapText="1"/>
    </xf>
    <xf numFmtId="164" fontId="12" fillId="0" borderId="52" xfId="0" applyNumberFormat="1" applyFont="1" applyBorder="1" applyAlignment="1">
      <alignment horizontal="center" vertical="center"/>
    </xf>
    <xf numFmtId="164" fontId="12" fillId="3" borderId="54" xfId="0" applyNumberFormat="1" applyFont="1" applyFill="1" applyBorder="1" applyAlignment="1">
      <alignment horizontal="center" vertical="center"/>
    </xf>
    <xf numFmtId="164" fontId="12" fillId="0" borderId="53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4" fillId="3" borderId="34" xfId="0" applyFont="1" applyFill="1" applyBorder="1" applyAlignment="1">
      <alignment vertical="center" wrapText="1"/>
    </xf>
    <xf numFmtId="164" fontId="13" fillId="0" borderId="14" xfId="0" applyNumberFormat="1" applyFont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/>
    </xf>
    <xf numFmtId="164" fontId="7" fillId="3" borderId="50" xfId="0" applyNumberFormat="1" applyFont="1" applyFill="1" applyBorder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8" fillId="11" borderId="2" xfId="0" applyFont="1" applyFill="1" applyBorder="1"/>
    <xf numFmtId="0" fontId="18" fillId="12" borderId="2" xfId="0" applyFont="1" applyFill="1" applyBorder="1"/>
    <xf numFmtId="0" fontId="18" fillId="13" borderId="2" xfId="0" applyFont="1" applyFill="1" applyBorder="1"/>
    <xf numFmtId="0" fontId="18" fillId="14" borderId="2" xfId="0" applyFont="1" applyFill="1" applyBorder="1"/>
    <xf numFmtId="0" fontId="19" fillId="15" borderId="7" xfId="0" applyFont="1" applyFill="1" applyBorder="1"/>
    <xf numFmtId="0" fontId="19" fillId="15" borderId="2" xfId="0" applyFont="1" applyFill="1" applyBorder="1"/>
    <xf numFmtId="0" fontId="8" fillId="9" borderId="0" xfId="0" applyFont="1" applyFill="1" applyAlignment="1">
      <alignment horizontal="center" vertical="center" wrapText="1"/>
    </xf>
    <xf numFmtId="164" fontId="13" fillId="10" borderId="0" xfId="0" applyNumberFormat="1" applyFont="1" applyFill="1" applyAlignment="1">
      <alignment horizontal="center" vertical="center"/>
    </xf>
    <xf numFmtId="0" fontId="7" fillId="0" borderId="19" xfId="0" applyFont="1" applyBorder="1" applyAlignment="1">
      <alignment horizontal="right" vertical="center" textRotation="180"/>
    </xf>
    <xf numFmtId="0" fontId="7" fillId="0" borderId="0" xfId="0" applyFont="1" applyAlignment="1">
      <alignment horizontal="right" vertical="center" textRotation="180"/>
    </xf>
    <xf numFmtId="0" fontId="7" fillId="0" borderId="25" xfId="0" applyFont="1" applyBorder="1" applyAlignment="1">
      <alignment horizontal="right" vertical="center" textRotation="180"/>
    </xf>
    <xf numFmtId="164" fontId="7" fillId="3" borderId="8" xfId="0" applyNumberFormat="1" applyFont="1" applyFill="1" applyBorder="1" applyAlignment="1">
      <alignment horizontal="center" vertical="center"/>
    </xf>
    <xf numFmtId="164" fontId="7" fillId="3" borderId="17" xfId="0" applyNumberFormat="1" applyFont="1" applyFill="1" applyBorder="1" applyAlignment="1">
      <alignment horizontal="center" vertical="center"/>
    </xf>
    <xf numFmtId="164" fontId="7" fillId="3" borderId="51" xfId="0" applyNumberFormat="1" applyFont="1" applyFill="1" applyBorder="1" applyAlignment="1">
      <alignment horizontal="center" vertical="center"/>
    </xf>
    <xf numFmtId="164" fontId="7" fillId="3" borderId="12" xfId="0" applyNumberFormat="1" applyFont="1" applyFill="1" applyBorder="1" applyAlignment="1">
      <alignment horizontal="center" vertical="center"/>
    </xf>
    <xf numFmtId="164" fontId="7" fillId="3" borderId="16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164" fontId="11" fillId="2" borderId="0" xfId="0" applyNumberFormat="1" applyFont="1" applyFill="1" applyAlignment="1">
      <alignment horizontal="center" vertical="center"/>
    </xf>
    <xf numFmtId="164" fontId="7" fillId="3" borderId="10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right" vertical="center" textRotation="180"/>
    </xf>
    <xf numFmtId="0" fontId="7" fillId="0" borderId="14" xfId="0" applyFont="1" applyBorder="1" applyAlignment="1">
      <alignment horizontal="right" vertical="center" textRotation="180"/>
    </xf>
    <xf numFmtId="0" fontId="7" fillId="3" borderId="3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21" fillId="2" borderId="5" xfId="0" applyFont="1" applyFill="1" applyBorder="1" applyAlignment="1">
      <alignment horizontal="center" vertical="center" textRotation="90" wrapText="1"/>
    </xf>
    <xf numFmtId="0" fontId="21" fillId="2" borderId="9" xfId="0" applyFont="1" applyFill="1" applyBorder="1" applyAlignment="1">
      <alignment horizontal="center" vertical="center" textRotation="90"/>
    </xf>
    <xf numFmtId="0" fontId="21" fillId="2" borderId="13" xfId="0" applyFont="1" applyFill="1" applyBorder="1" applyAlignment="1">
      <alignment horizontal="center" vertical="center" textRotation="90"/>
    </xf>
    <xf numFmtId="0" fontId="21" fillId="2" borderId="18" xfId="0" applyFont="1" applyFill="1" applyBorder="1" applyAlignment="1">
      <alignment horizontal="center" vertical="center" textRotation="90" wrapText="1"/>
    </xf>
    <xf numFmtId="0" fontId="21" fillId="2" borderId="22" xfId="0" applyFont="1" applyFill="1" applyBorder="1" applyAlignment="1">
      <alignment horizontal="center" vertical="center" textRotation="90" wrapText="1"/>
    </xf>
    <xf numFmtId="0" fontId="21" fillId="2" borderId="24" xfId="0" applyFont="1" applyFill="1" applyBorder="1" applyAlignment="1">
      <alignment horizontal="center" vertical="center" textRotation="90" wrapText="1"/>
    </xf>
    <xf numFmtId="0" fontId="7" fillId="7" borderId="3" xfId="0" applyFont="1" applyFill="1" applyBorder="1" applyAlignment="1">
      <alignment horizontal="left" wrapText="1"/>
    </xf>
    <xf numFmtId="0" fontId="7" fillId="7" borderId="4" xfId="0" applyFont="1" applyFill="1" applyBorder="1" applyAlignment="1">
      <alignment horizontal="left" wrapText="1"/>
    </xf>
    <xf numFmtId="0" fontId="9" fillId="4" borderId="7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26" xfId="0" applyFont="1" applyFill="1" applyBorder="1" applyAlignment="1">
      <alignment horizontal="left" vertical="center" wrapText="1"/>
    </xf>
    <xf numFmtId="0" fontId="7" fillId="3" borderId="48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164" fontId="13" fillId="9" borderId="0" xfId="0" applyNumberFormat="1" applyFont="1" applyFill="1" applyAlignment="1">
      <alignment horizontal="center" vertical="center"/>
    </xf>
    <xf numFmtId="164" fontId="16" fillId="3" borderId="44" xfId="0" applyNumberFormat="1" applyFont="1" applyFill="1" applyBorder="1" applyAlignment="1">
      <alignment horizontal="center" vertical="center"/>
    </xf>
    <xf numFmtId="164" fontId="16" fillId="3" borderId="45" xfId="0" applyNumberFormat="1" applyFont="1" applyFill="1" applyBorder="1" applyAlignment="1">
      <alignment horizontal="center" vertical="center"/>
    </xf>
    <xf numFmtId="164" fontId="12" fillId="3" borderId="42" xfId="0" applyNumberFormat="1" applyFont="1" applyFill="1" applyBorder="1" applyAlignment="1">
      <alignment horizontal="center" vertical="center"/>
    </xf>
    <xf numFmtId="164" fontId="12" fillId="3" borderId="43" xfId="0" applyNumberFormat="1" applyFont="1" applyFill="1" applyBorder="1" applyAlignment="1">
      <alignment horizontal="center" vertical="center"/>
    </xf>
    <xf numFmtId="164" fontId="12" fillId="3" borderId="46" xfId="0" applyNumberFormat="1" applyFont="1" applyFill="1" applyBorder="1" applyAlignment="1">
      <alignment horizontal="center" vertical="center"/>
    </xf>
    <xf numFmtId="164" fontId="12" fillId="3" borderId="47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164" fontId="12" fillId="3" borderId="17" xfId="0" applyNumberFormat="1" applyFont="1" applyFill="1" applyBorder="1" applyAlignment="1">
      <alignment horizontal="center" vertical="center"/>
    </xf>
    <xf numFmtId="164" fontId="12" fillId="3" borderId="10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E3102"/>
      <color rgb="FFFB3102"/>
      <color rgb="FF84B4F4"/>
      <color rgb="FFA064C8"/>
      <color rgb="FFFAFA64"/>
      <color rgb="FFE61414"/>
      <color rgb="FF1EA014"/>
      <color rgb="FF0A5AB4"/>
      <color rgb="FF47CFFF"/>
      <color rgb="FF2C3D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28778</xdr:colOff>
      <xdr:row>5</xdr:row>
      <xdr:rowOff>187613</xdr:rowOff>
    </xdr:from>
    <xdr:to>
      <xdr:col>22</xdr:col>
      <xdr:colOff>750455</xdr:colOff>
      <xdr:row>24</xdr:row>
      <xdr:rowOff>173181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C8A7A5D1-5508-46B5-A2A9-21FDF7986923}"/>
            </a:ext>
          </a:extLst>
        </xdr:cNvPr>
        <xdr:cNvSpPr txBox="1"/>
      </xdr:nvSpPr>
      <xdr:spPr>
        <a:xfrm>
          <a:off x="12425710" y="1428749"/>
          <a:ext cx="5310995" cy="4170796"/>
        </a:xfrm>
        <a:prstGeom prst="rect">
          <a:avLst/>
        </a:prstGeom>
        <a:solidFill>
          <a:srgbClr val="84B4F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Bestehensnorm </a:t>
          </a:r>
          <a:b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Eidgenössisches Fähigkeitszeugnis</a:t>
          </a:r>
        </a:p>
        <a:p>
          <a:endParaRPr lang="de-CH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4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Das Qualifikationsverfahren gilt als bestanden, wenn</a:t>
          </a:r>
        </a:p>
        <a:p>
          <a:r>
            <a:rPr lang="de-CH" sz="14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- die Gesamtnote (Durchschnitt aller Bereichsnoten) mindestens 4.0 beträgt</a:t>
          </a:r>
        </a:p>
        <a:p>
          <a:r>
            <a:rPr lang="de-CH" sz="14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- die Bereichsnote "Praktische</a:t>
          </a:r>
          <a:r>
            <a:rPr lang="de-CH" sz="14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Arbeit" mindestens 4.0 beträgt (=Fallnote)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4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- die Bereichsnote "Berufskenntnisse und Allgemeinbildung" mindestens 4.0 </a:t>
          </a:r>
          <a:r>
            <a:rPr lang="de-CH" sz="1400" baseline="0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beträgt (=Fallnote)</a:t>
          </a:r>
        </a:p>
        <a:p>
          <a:endParaRPr lang="de-CH" sz="14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4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4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Keine Gewähr für die Richtigkeit dieser Angaben. </a:t>
          </a:r>
          <a:br>
            <a:rPr lang="de-CH" sz="14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14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Wird nicht als Grundlage für</a:t>
          </a:r>
          <a:r>
            <a:rPr lang="de-CH" sz="14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Rekurse anerkannt.</a:t>
          </a:r>
        </a:p>
        <a:p>
          <a:endParaRPr lang="de-CH" sz="1400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4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August 2023</a:t>
          </a:r>
        </a:p>
        <a:p>
          <a:endParaRPr lang="de-CH" sz="1400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400" b="1" i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Quelle:</a:t>
          </a:r>
        </a:p>
        <a:p>
          <a:r>
            <a:rPr lang="de-CH" sz="1400" i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Ausführungsbestimmungen zum Qualifikationsverfahren mit Abschlussprüfung für Kauffrau EFZ / Kaufmann EFZ, SKKAB Schweiz, Juli 2022.</a:t>
          </a:r>
          <a:endParaRPr lang="de-CH" sz="1400" i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24</xdr:col>
      <xdr:colOff>0</xdr:colOff>
      <xdr:row>48</xdr:row>
      <xdr:rowOff>0</xdr:rowOff>
    </xdr:from>
    <xdr:to>
      <xdr:col>24</xdr:col>
      <xdr:colOff>304800</xdr:colOff>
      <xdr:row>49</xdr:row>
      <xdr:rowOff>123823</xdr:rowOff>
    </xdr:to>
    <xdr:sp macro="" textlink="">
      <xdr:nvSpPr>
        <xdr:cNvPr id="1025" name="AutoShape 1" descr="BBZ Herisau">
          <a:extLst>
            <a:ext uri="{FF2B5EF4-FFF2-40B4-BE49-F238E27FC236}">
              <a16:creationId xmlns:a16="http://schemas.microsoft.com/office/drawing/2014/main" id="{0295B96A-0C1B-F51E-D9C3-D0DB2A9124C2}"/>
            </a:ext>
          </a:extLst>
        </xdr:cNvPr>
        <xdr:cNvSpPr>
          <a:spLocks noChangeAspect="1" noChangeArrowheads="1"/>
        </xdr:cNvSpPr>
      </xdr:nvSpPr>
      <xdr:spPr bwMode="auto">
        <a:xfrm>
          <a:off x="17340263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304800</xdr:colOff>
      <xdr:row>3</xdr:row>
      <xdr:rowOff>123824</xdr:rowOff>
    </xdr:to>
    <xdr:sp macro="" textlink="">
      <xdr:nvSpPr>
        <xdr:cNvPr id="1026" name="AutoShape 2" descr="BBZ Herisau">
          <a:extLst>
            <a:ext uri="{FF2B5EF4-FFF2-40B4-BE49-F238E27FC236}">
              <a16:creationId xmlns:a16="http://schemas.microsoft.com/office/drawing/2014/main" id="{0511C6A2-4C5F-9E11-D575-C191BF278F03}"/>
            </a:ext>
          </a:extLst>
        </xdr:cNvPr>
        <xdr:cNvSpPr>
          <a:spLocks noChangeAspect="1" noChangeArrowheads="1"/>
        </xdr:cNvSpPr>
      </xdr:nvSpPr>
      <xdr:spPr bwMode="auto">
        <a:xfrm>
          <a:off x="10825163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17895</xdr:colOff>
      <xdr:row>0</xdr:row>
      <xdr:rowOff>0</xdr:rowOff>
    </xdr:from>
    <xdr:to>
      <xdr:col>22</xdr:col>
      <xdr:colOff>736021</xdr:colOff>
      <xdr:row>4</xdr:row>
      <xdr:rowOff>179797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727E8B6-47F5-E55A-131F-081A9C8D4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9940" y="0"/>
          <a:ext cx="5307445" cy="12333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3871</xdr:colOff>
      <xdr:row>5</xdr:row>
      <xdr:rowOff>168989</xdr:rowOff>
    </xdr:from>
    <xdr:to>
      <xdr:col>27</xdr:col>
      <xdr:colOff>752782</xdr:colOff>
      <xdr:row>32</xdr:row>
      <xdr:rowOff>184355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711F566F-BC20-4FAE-8685-8144CBC84B41}"/>
            </a:ext>
          </a:extLst>
        </xdr:cNvPr>
        <xdr:cNvSpPr txBox="1"/>
      </xdr:nvSpPr>
      <xdr:spPr>
        <a:xfrm>
          <a:off x="12386371" y="1597739"/>
          <a:ext cx="5357782" cy="5131213"/>
        </a:xfrm>
        <a:prstGeom prst="rect">
          <a:avLst/>
        </a:prstGeom>
        <a:solidFill>
          <a:srgbClr val="84B4F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Bestehensnorm </a:t>
          </a:r>
          <a:b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Eidg. Berufsmaturität</a:t>
          </a:r>
        </a:p>
        <a:p>
          <a:endParaRPr lang="de-CH" sz="14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4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Die Berufsmaturität gilt als bestanden, wenn</a:t>
          </a:r>
        </a:p>
        <a:p>
          <a:r>
            <a:rPr lang="de-CH" sz="14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- die Gesamtnote (Durchschnitt aller Fachnoten) mindestens 4.0 beträgt</a:t>
          </a:r>
        </a:p>
        <a:p>
          <a:r>
            <a:rPr lang="de-CH" sz="14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- die Differenz</a:t>
          </a:r>
          <a:r>
            <a:rPr lang="de-CH" sz="14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der ungenügenden Noten zur Note 4.0 gesamthaft den Wert 2.0 nicht übersteigt</a:t>
          </a:r>
        </a:p>
        <a:p>
          <a:r>
            <a:rPr lang="de-CH" sz="14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- nicht mehr als zwei Noten unter 4.0 erteilt wurden</a:t>
          </a:r>
        </a:p>
        <a:p>
          <a:endParaRPr lang="de-CH" sz="1400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4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Das Berufsmaturitätszeugnis erhält nur, wer auch ein EFZ erworben hat.</a:t>
          </a:r>
          <a:endParaRPr lang="de-CH" sz="14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4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4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Keine Gewähr für die Richtigkeit </a:t>
          </a:r>
          <a:r>
            <a:rPr lang="de-CH" sz="1400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dieser</a:t>
          </a:r>
          <a:r>
            <a:rPr lang="de-CH" sz="14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Angaben. </a:t>
          </a:r>
        </a:p>
        <a:p>
          <a:r>
            <a:rPr lang="de-CH" sz="14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Wird nicht als Grundlage für</a:t>
          </a:r>
          <a:r>
            <a:rPr lang="de-CH" sz="14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Rekurse anerkannt.</a:t>
          </a:r>
        </a:p>
        <a:p>
          <a:endParaRPr lang="de-CH" sz="1400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4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August 2023</a:t>
          </a:r>
        </a:p>
        <a:p>
          <a:endParaRPr lang="de-CH" sz="1400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400" b="1" i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Quellen:</a:t>
          </a:r>
        </a:p>
        <a:p>
          <a:r>
            <a:rPr lang="de-CH" sz="1400" i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- Ausführungsbestimmungen zum Qualifikationsverfahren mit Abschlussprüfung für Kauffrau EFZ / Kaufmann EFZ, SKKAB Schweiz, Juli 2022.</a:t>
          </a:r>
        </a:p>
        <a:p>
          <a:r>
            <a:rPr lang="de-CH" sz="1400" i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- Rahmenlehrplan für die Berufsmaturität, SBFI, Dezember 2012.</a:t>
          </a:r>
          <a:endParaRPr lang="de-CH" sz="1400" i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46089</xdr:colOff>
      <xdr:row>0</xdr:row>
      <xdr:rowOff>0</xdr:rowOff>
    </xdr:from>
    <xdr:to>
      <xdr:col>27</xdr:col>
      <xdr:colOff>744663</xdr:colOff>
      <xdr:row>4</xdr:row>
      <xdr:rowOff>188643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A2C263C-1383-49F9-BDBB-571B406F8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8589" y="0"/>
          <a:ext cx="5307445" cy="12333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118C4-C914-4FC7-8391-28EF02D3EC0B}">
  <sheetPr>
    <pageSetUpPr fitToPage="1"/>
  </sheetPr>
  <dimension ref="A2:O37"/>
  <sheetViews>
    <sheetView tabSelected="1" zoomScale="66" zoomScaleNormal="100" workbookViewId="0">
      <selection activeCell="C42" sqref="C42"/>
    </sheetView>
  </sheetViews>
  <sheetFormatPr baseColWidth="10" defaultColWidth="11.42578125" defaultRowHeight="15" x14ac:dyDescent="0.25"/>
  <cols>
    <col min="1" max="1" width="16.5703125" customWidth="1"/>
    <col min="2" max="2" width="1.140625" customWidth="1"/>
    <col min="3" max="3" width="78.85546875" customWidth="1"/>
    <col min="4" max="4" width="1.140625" customWidth="1"/>
    <col min="5" max="5" width="10.85546875" customWidth="1"/>
    <col min="6" max="6" width="8.7109375" customWidth="1"/>
    <col min="7" max="7" width="1.5703125" customWidth="1"/>
    <col min="8" max="8" width="10.42578125" customWidth="1"/>
    <col min="9" max="9" width="8.7109375" customWidth="1"/>
    <col min="10" max="10" width="1.5703125" customWidth="1"/>
    <col min="11" max="11" width="14.28515625" customWidth="1"/>
    <col min="12" max="12" width="1.140625" customWidth="1"/>
    <col min="13" max="13" width="14.140625" customWidth="1"/>
    <col min="14" max="14" width="1.140625" customWidth="1"/>
    <col min="15" max="15" width="14.42578125" customWidth="1"/>
    <col min="16" max="16" width="1.140625" customWidth="1"/>
  </cols>
  <sheetData>
    <row r="2" spans="1:15" ht="39" x14ac:dyDescent="0.6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x14ac:dyDescent="0.25">
      <c r="A3" s="4" t="s">
        <v>1</v>
      </c>
    </row>
    <row r="4" spans="1:15" ht="15.75" x14ac:dyDescent="0.25">
      <c r="A4" s="111" t="s">
        <v>2</v>
      </c>
      <c r="B4" s="9"/>
      <c r="C4" s="129" t="s">
        <v>3</v>
      </c>
      <c r="D4" s="10"/>
      <c r="E4" s="112" t="s">
        <v>4</v>
      </c>
      <c r="F4" s="112"/>
      <c r="G4" s="112"/>
      <c r="H4" s="112"/>
      <c r="I4" s="112"/>
      <c r="J4" s="10"/>
      <c r="K4" s="111" t="s">
        <v>5</v>
      </c>
      <c r="L4" s="10"/>
      <c r="M4" s="111" t="s">
        <v>6</v>
      </c>
      <c r="N4" s="10"/>
      <c r="O4" s="101" t="s">
        <v>7</v>
      </c>
    </row>
    <row r="5" spans="1:15" ht="15.75" x14ac:dyDescent="0.25">
      <c r="A5" s="112"/>
      <c r="B5" s="11"/>
      <c r="C5" s="129"/>
      <c r="D5" s="10"/>
      <c r="E5" s="112"/>
      <c r="F5" s="112"/>
      <c r="G5" s="112"/>
      <c r="H5" s="112"/>
      <c r="I5" s="112"/>
      <c r="J5" s="10"/>
      <c r="K5" s="112"/>
      <c r="L5" s="10"/>
      <c r="M5" s="112"/>
      <c r="N5" s="10"/>
      <c r="O5" s="101"/>
    </row>
    <row r="6" spans="1:15" ht="16.5" thickBot="1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4.85" customHeight="1" x14ac:dyDescent="0.25">
      <c r="A7" s="122" t="s">
        <v>8</v>
      </c>
      <c r="B7" s="12"/>
      <c r="C7" s="13" t="s">
        <v>9</v>
      </c>
      <c r="D7" s="14"/>
      <c r="E7" s="103" t="s">
        <v>10</v>
      </c>
      <c r="F7" s="103"/>
      <c r="G7" s="103"/>
      <c r="H7" s="103"/>
      <c r="I7" s="15"/>
      <c r="J7" s="14"/>
      <c r="K7" s="16"/>
      <c r="L7" s="10"/>
      <c r="M7" s="113"/>
      <c r="N7" s="56"/>
      <c r="O7" s="102" t="str">
        <f>IF(M7="","",ROUND(30%*M7+30%*M11+40%*M27,1))</f>
        <v/>
      </c>
    </row>
    <row r="8" spans="1:15" ht="59.1" customHeight="1" x14ac:dyDescent="0.25">
      <c r="A8" s="123"/>
      <c r="B8" s="17"/>
      <c r="C8" s="130" t="s">
        <v>11</v>
      </c>
      <c r="D8" s="10"/>
      <c r="E8" s="104"/>
      <c r="F8" s="104"/>
      <c r="G8" s="104"/>
      <c r="H8" s="104"/>
      <c r="I8" s="18"/>
      <c r="J8" s="10"/>
      <c r="K8" s="19"/>
      <c r="L8" s="10"/>
      <c r="M8" s="113"/>
      <c r="N8" s="56"/>
      <c r="O8" s="102"/>
    </row>
    <row r="9" spans="1:15" ht="19.5" customHeight="1" x14ac:dyDescent="0.25">
      <c r="A9" s="124"/>
      <c r="B9" s="20"/>
      <c r="C9" s="131"/>
      <c r="D9" s="21"/>
      <c r="E9" s="105"/>
      <c r="F9" s="105"/>
      <c r="G9" s="105"/>
      <c r="H9" s="105"/>
      <c r="I9" s="22"/>
      <c r="J9" s="21"/>
      <c r="K9" s="23"/>
      <c r="L9" s="10"/>
      <c r="M9" s="113"/>
      <c r="N9" s="56"/>
      <c r="O9" s="102"/>
    </row>
    <row r="10" spans="1:15" ht="18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56"/>
      <c r="N10" s="56"/>
      <c r="O10" s="102"/>
    </row>
    <row r="11" spans="1:15" ht="18" x14ac:dyDescent="0.25">
      <c r="A11" s="119" t="s">
        <v>12</v>
      </c>
      <c r="B11" s="24"/>
      <c r="C11" s="127" t="s">
        <v>13</v>
      </c>
      <c r="D11" s="25"/>
      <c r="E11" s="115" t="s">
        <v>10</v>
      </c>
      <c r="F11" s="115"/>
      <c r="G11" s="115"/>
      <c r="H11" s="115"/>
      <c r="I11" s="26"/>
      <c r="J11" s="25"/>
      <c r="K11" s="27"/>
      <c r="L11" s="10"/>
      <c r="M11" s="113" t="str">
        <f>IF(K14="","",ROUND(25%*K14+25%*K17+25%*K20+25%*K24,1))</f>
        <v/>
      </c>
      <c r="N11" s="56"/>
      <c r="O11" s="102"/>
    </row>
    <row r="12" spans="1:15" ht="11.25" customHeight="1" x14ac:dyDescent="0.25">
      <c r="A12" s="120"/>
      <c r="B12" s="28"/>
      <c r="C12" s="128"/>
      <c r="D12" s="10"/>
      <c r="E12" s="104"/>
      <c r="F12" s="104"/>
      <c r="G12" s="104"/>
      <c r="H12" s="104"/>
      <c r="I12" s="18"/>
      <c r="J12" s="10"/>
      <c r="K12" s="29"/>
      <c r="L12" s="10"/>
      <c r="M12" s="113"/>
      <c r="N12" s="56"/>
      <c r="O12" s="102"/>
    </row>
    <row r="13" spans="1:15" ht="7.5" customHeight="1" x14ac:dyDescent="0.25">
      <c r="A13" s="120"/>
      <c r="B13" s="28"/>
      <c r="C13" s="10"/>
      <c r="D13" s="10"/>
      <c r="E13" s="104"/>
      <c r="F13" s="104"/>
      <c r="G13" s="104"/>
      <c r="H13" s="104"/>
      <c r="I13" s="18"/>
      <c r="J13" s="10"/>
      <c r="K13" s="30"/>
      <c r="L13" s="10"/>
      <c r="M13" s="113"/>
      <c r="N13" s="56"/>
      <c r="O13" s="102"/>
    </row>
    <row r="14" spans="1:15" ht="18" x14ac:dyDescent="0.25">
      <c r="A14" s="120"/>
      <c r="B14" s="28"/>
      <c r="C14" s="95" t="s">
        <v>14</v>
      </c>
      <c r="D14" s="10"/>
      <c r="E14" s="104"/>
      <c r="F14" s="104"/>
      <c r="G14" s="104"/>
      <c r="H14" s="104"/>
      <c r="I14" s="18"/>
      <c r="J14" s="10"/>
      <c r="K14" s="109"/>
      <c r="L14" s="10"/>
      <c r="M14" s="113"/>
      <c r="N14" s="56"/>
      <c r="O14" s="102"/>
    </row>
    <row r="15" spans="1:15" ht="23.25" customHeight="1" x14ac:dyDescent="0.25">
      <c r="A15" s="120"/>
      <c r="B15" s="28"/>
      <c r="C15" s="31" t="s">
        <v>15</v>
      </c>
      <c r="D15" s="10"/>
      <c r="E15" s="104"/>
      <c r="F15" s="104"/>
      <c r="G15" s="104"/>
      <c r="H15" s="104"/>
      <c r="I15" s="18"/>
      <c r="J15" s="10"/>
      <c r="K15" s="114"/>
      <c r="L15" s="10"/>
      <c r="M15" s="113"/>
      <c r="N15" s="56"/>
      <c r="O15" s="102"/>
    </row>
    <row r="16" spans="1:15" ht="12" customHeight="1" x14ac:dyDescent="0.25">
      <c r="A16" s="120"/>
      <c r="B16" s="28"/>
      <c r="C16" s="10"/>
      <c r="D16" s="10"/>
      <c r="E16" s="104"/>
      <c r="F16" s="104"/>
      <c r="G16" s="104"/>
      <c r="H16" s="104"/>
      <c r="I16" s="18"/>
      <c r="J16" s="10"/>
      <c r="K16" s="32"/>
      <c r="L16" s="10"/>
      <c r="M16" s="113"/>
      <c r="N16" s="56"/>
      <c r="O16" s="102"/>
    </row>
    <row r="17" spans="1:15" ht="19.5" customHeight="1" x14ac:dyDescent="0.25">
      <c r="A17" s="120"/>
      <c r="B17" s="28"/>
      <c r="C17" s="96" t="s">
        <v>16</v>
      </c>
      <c r="D17" s="10"/>
      <c r="E17" s="104"/>
      <c r="F17" s="104"/>
      <c r="G17" s="104"/>
      <c r="H17" s="104"/>
      <c r="I17" s="18"/>
      <c r="J17" s="10"/>
      <c r="K17" s="109"/>
      <c r="L17" s="10"/>
      <c r="M17" s="113"/>
      <c r="N17" s="56"/>
      <c r="O17" s="102"/>
    </row>
    <row r="18" spans="1:15" ht="23.25" customHeight="1" x14ac:dyDescent="0.25">
      <c r="A18" s="120"/>
      <c r="B18" s="28"/>
      <c r="C18" s="33" t="s">
        <v>17</v>
      </c>
      <c r="D18" s="10"/>
      <c r="E18" s="104"/>
      <c r="F18" s="104"/>
      <c r="G18" s="104"/>
      <c r="H18" s="104"/>
      <c r="I18" s="18"/>
      <c r="J18" s="10"/>
      <c r="K18" s="114"/>
      <c r="L18" s="10"/>
      <c r="M18" s="113"/>
      <c r="N18" s="56"/>
      <c r="O18" s="102"/>
    </row>
    <row r="19" spans="1:15" ht="11.25" customHeight="1" x14ac:dyDescent="0.25">
      <c r="A19" s="120"/>
      <c r="B19" s="28"/>
      <c r="C19" s="34"/>
      <c r="D19" s="10"/>
      <c r="E19" s="104"/>
      <c r="F19" s="104"/>
      <c r="G19" s="104"/>
      <c r="H19" s="104"/>
      <c r="I19" s="18"/>
      <c r="J19" s="10"/>
      <c r="K19" s="35"/>
      <c r="L19" s="10"/>
      <c r="M19" s="113"/>
      <c r="N19" s="56"/>
      <c r="O19" s="102"/>
    </row>
    <row r="20" spans="1:15" ht="18" x14ac:dyDescent="0.25">
      <c r="A20" s="120"/>
      <c r="B20" s="28"/>
      <c r="C20" s="97" t="s">
        <v>18</v>
      </c>
      <c r="D20" s="10"/>
      <c r="E20" s="104"/>
      <c r="F20" s="104"/>
      <c r="G20" s="104"/>
      <c r="H20" s="104"/>
      <c r="I20" s="18"/>
      <c r="J20" s="10"/>
      <c r="K20" s="109"/>
      <c r="L20" s="10"/>
      <c r="M20" s="113"/>
      <c r="N20" s="56"/>
      <c r="O20" s="102"/>
    </row>
    <row r="21" spans="1:15" ht="18" x14ac:dyDescent="0.25">
      <c r="A21" s="120"/>
      <c r="B21" s="28"/>
      <c r="C21" s="125" t="s">
        <v>19</v>
      </c>
      <c r="D21" s="10"/>
      <c r="E21" s="104"/>
      <c r="F21" s="104"/>
      <c r="G21" s="104"/>
      <c r="H21" s="104"/>
      <c r="I21" s="18"/>
      <c r="J21" s="10"/>
      <c r="K21" s="107"/>
      <c r="L21" s="10"/>
      <c r="M21" s="113"/>
      <c r="N21" s="56"/>
      <c r="O21" s="102"/>
    </row>
    <row r="22" spans="1:15" ht="35.25" customHeight="1" x14ac:dyDescent="0.25">
      <c r="A22" s="120"/>
      <c r="B22" s="28"/>
      <c r="C22" s="126"/>
      <c r="D22" s="10"/>
      <c r="E22" s="104"/>
      <c r="F22" s="104"/>
      <c r="G22" s="104"/>
      <c r="H22" s="104"/>
      <c r="I22" s="18"/>
      <c r="J22" s="10"/>
      <c r="K22" s="107"/>
      <c r="L22" s="10"/>
      <c r="M22" s="113"/>
      <c r="N22" s="56"/>
      <c r="O22" s="102"/>
    </row>
    <row r="23" spans="1:15" ht="12" customHeight="1" x14ac:dyDescent="0.25">
      <c r="A23" s="120"/>
      <c r="B23" s="28"/>
      <c r="C23" s="36"/>
      <c r="D23" s="10"/>
      <c r="E23" s="104"/>
      <c r="F23" s="104"/>
      <c r="G23" s="104"/>
      <c r="H23" s="104"/>
      <c r="I23" s="18"/>
      <c r="J23" s="10"/>
      <c r="K23" s="37"/>
      <c r="L23" s="10"/>
      <c r="M23" s="113"/>
      <c r="N23" s="56"/>
      <c r="O23" s="102"/>
    </row>
    <row r="24" spans="1:15" ht="18" x14ac:dyDescent="0.25">
      <c r="A24" s="120"/>
      <c r="B24" s="28"/>
      <c r="C24" s="98" t="s">
        <v>20</v>
      </c>
      <c r="D24" s="10"/>
      <c r="E24" s="104"/>
      <c r="F24" s="104"/>
      <c r="G24" s="104"/>
      <c r="H24" s="104"/>
      <c r="I24" s="18"/>
      <c r="J24" s="10"/>
      <c r="K24" s="109"/>
      <c r="L24" s="10"/>
      <c r="M24" s="113"/>
      <c r="N24" s="56"/>
      <c r="O24" s="102"/>
    </row>
    <row r="25" spans="1:15" ht="21.75" customHeight="1" x14ac:dyDescent="0.25">
      <c r="A25" s="121"/>
      <c r="B25" s="38"/>
      <c r="C25" s="39" t="s">
        <v>21</v>
      </c>
      <c r="D25" s="40"/>
      <c r="E25" s="116"/>
      <c r="F25" s="116"/>
      <c r="G25" s="116"/>
      <c r="H25" s="116"/>
      <c r="I25" s="41"/>
      <c r="J25" s="40"/>
      <c r="K25" s="110"/>
      <c r="L25" s="10"/>
      <c r="M25" s="113"/>
      <c r="N25" s="56"/>
      <c r="O25" s="102"/>
    </row>
    <row r="26" spans="1:15" ht="18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42"/>
      <c r="L26" s="10"/>
      <c r="M26" s="56"/>
      <c r="N26" s="56"/>
      <c r="O26" s="102"/>
    </row>
    <row r="27" spans="1:15" ht="18" x14ac:dyDescent="0.25">
      <c r="A27" s="119" t="s">
        <v>22</v>
      </c>
      <c r="B27" s="25"/>
      <c r="C27" s="99" t="s">
        <v>23</v>
      </c>
      <c r="D27" s="25"/>
      <c r="E27" s="25"/>
      <c r="F27" s="25"/>
      <c r="G27" s="25"/>
      <c r="H27" s="25"/>
      <c r="I27" s="25"/>
      <c r="J27" s="25"/>
      <c r="K27" s="106" t="str">
        <f>IF(F28="","",ROUND(AVERAGE(F28:F30,I28:I30)*2,0)/2)</f>
        <v/>
      </c>
      <c r="L27" s="10"/>
      <c r="M27" s="113" t="str">
        <f>IF(K27="","",ROUND(50%*K27+50%*K35,1))</f>
        <v/>
      </c>
      <c r="N27" s="56"/>
      <c r="O27" s="102"/>
    </row>
    <row r="28" spans="1:15" ht="18" x14ac:dyDescent="0.25">
      <c r="A28" s="120"/>
      <c r="B28" s="10"/>
      <c r="C28" s="130" t="s">
        <v>24</v>
      </c>
      <c r="D28" s="10"/>
      <c r="E28" s="43" t="s">
        <v>25</v>
      </c>
      <c r="F28" s="91"/>
      <c r="G28" s="10"/>
      <c r="H28" s="44" t="s">
        <v>26</v>
      </c>
      <c r="I28" s="91"/>
      <c r="J28" s="10"/>
      <c r="K28" s="107"/>
      <c r="L28" s="10"/>
      <c r="M28" s="113"/>
      <c r="N28" s="56"/>
      <c r="O28" s="102"/>
    </row>
    <row r="29" spans="1:15" ht="18" x14ac:dyDescent="0.25">
      <c r="A29" s="120"/>
      <c r="B29" s="10"/>
      <c r="C29" s="130"/>
      <c r="D29" s="10"/>
      <c r="E29" s="43" t="s">
        <v>27</v>
      </c>
      <c r="F29" s="91"/>
      <c r="G29" s="10"/>
      <c r="H29" s="44" t="s">
        <v>28</v>
      </c>
      <c r="I29" s="91"/>
      <c r="J29" s="10"/>
      <c r="K29" s="107"/>
      <c r="L29" s="10"/>
      <c r="M29" s="113"/>
      <c r="N29" s="56"/>
      <c r="O29" s="102"/>
    </row>
    <row r="30" spans="1:15" ht="18" x14ac:dyDescent="0.25">
      <c r="A30" s="120"/>
      <c r="B30" s="10"/>
      <c r="C30" s="132"/>
      <c r="D30" s="10"/>
      <c r="E30" s="45" t="s">
        <v>29</v>
      </c>
      <c r="F30" s="92"/>
      <c r="G30" s="10"/>
      <c r="H30" s="44" t="s">
        <v>30</v>
      </c>
      <c r="I30" s="91"/>
      <c r="J30" s="10"/>
      <c r="K30" s="108"/>
      <c r="L30" s="10"/>
      <c r="M30" s="113"/>
      <c r="N30" s="56"/>
      <c r="O30" s="102"/>
    </row>
    <row r="31" spans="1:15" ht="10.5" customHeight="1" x14ac:dyDescent="0.25">
      <c r="A31" s="120"/>
      <c r="B31" s="10"/>
      <c r="C31" s="46"/>
      <c r="D31" s="10"/>
      <c r="E31" s="47"/>
      <c r="F31" s="10"/>
      <c r="G31" s="10"/>
      <c r="H31" s="10"/>
      <c r="I31" s="10"/>
      <c r="J31" s="10"/>
      <c r="K31" s="48"/>
      <c r="L31" s="10"/>
      <c r="M31" s="113"/>
      <c r="N31" s="56"/>
      <c r="O31" s="102"/>
    </row>
    <row r="32" spans="1:15" ht="19.5" customHeight="1" x14ac:dyDescent="0.25">
      <c r="A32" s="120"/>
      <c r="B32" s="10"/>
      <c r="C32" s="49" t="s">
        <v>31</v>
      </c>
      <c r="D32" s="10"/>
      <c r="E32" s="47"/>
      <c r="F32" s="10"/>
      <c r="G32" s="10"/>
      <c r="H32" s="10"/>
      <c r="I32" s="10"/>
      <c r="J32" s="10"/>
      <c r="K32" s="48"/>
      <c r="L32" s="10"/>
      <c r="M32" s="113"/>
      <c r="N32" s="56"/>
      <c r="O32" s="102"/>
    </row>
    <row r="33" spans="1:15" ht="17.25" customHeight="1" x14ac:dyDescent="0.25">
      <c r="A33" s="120"/>
      <c r="B33" s="10"/>
      <c r="C33" s="50" t="s">
        <v>32</v>
      </c>
      <c r="D33" s="10"/>
      <c r="E33" s="47"/>
      <c r="F33" s="10"/>
      <c r="G33" s="10"/>
      <c r="H33" s="10"/>
      <c r="I33" s="10"/>
      <c r="J33" s="10"/>
      <c r="K33" s="48"/>
      <c r="L33" s="10"/>
      <c r="M33" s="113"/>
      <c r="N33" s="56"/>
      <c r="O33" s="102"/>
    </row>
    <row r="34" spans="1:15" ht="6.75" customHeight="1" x14ac:dyDescent="0.25">
      <c r="A34" s="120"/>
      <c r="B34" s="10"/>
      <c r="C34" s="10"/>
      <c r="D34" s="10"/>
      <c r="E34" s="51"/>
      <c r="F34" s="51"/>
      <c r="G34" s="51"/>
      <c r="H34" s="51"/>
      <c r="I34" s="52"/>
      <c r="J34" s="10"/>
      <c r="K34" s="53"/>
      <c r="L34" s="10"/>
      <c r="M34" s="113"/>
      <c r="N34" s="56"/>
      <c r="O34" s="102"/>
    </row>
    <row r="35" spans="1:15" ht="18" x14ac:dyDescent="0.25">
      <c r="A35" s="120"/>
      <c r="B35" s="10"/>
      <c r="C35" s="100" t="s">
        <v>33</v>
      </c>
      <c r="D35" s="10"/>
      <c r="E35" s="10"/>
      <c r="F35" s="10"/>
      <c r="G35" s="10"/>
      <c r="H35" s="10"/>
      <c r="I35" s="10"/>
      <c r="J35" s="10"/>
      <c r="K35" s="109" t="str">
        <f>IF(F36="","",ROUND(AVERAGE(F36,I36)*2,0)/2)</f>
        <v/>
      </c>
      <c r="L35" s="10"/>
      <c r="M35" s="113"/>
      <c r="N35" s="56"/>
      <c r="O35" s="102"/>
    </row>
    <row r="36" spans="1:15" ht="18" x14ac:dyDescent="0.25">
      <c r="A36" s="120"/>
      <c r="B36" s="10"/>
      <c r="C36" s="117" t="s">
        <v>34</v>
      </c>
      <c r="D36" s="10"/>
      <c r="E36" s="43" t="s">
        <v>35</v>
      </c>
      <c r="F36" s="93"/>
      <c r="G36" s="10"/>
      <c r="H36" s="44" t="s">
        <v>36</v>
      </c>
      <c r="I36" s="91"/>
      <c r="J36" s="10"/>
      <c r="K36" s="107"/>
      <c r="L36" s="10"/>
      <c r="M36" s="113"/>
      <c r="N36" s="56"/>
      <c r="O36" s="102"/>
    </row>
    <row r="37" spans="1:15" ht="8.25" customHeight="1" x14ac:dyDescent="0.25">
      <c r="A37" s="121"/>
      <c r="B37" s="40"/>
      <c r="C37" s="118"/>
      <c r="D37" s="40"/>
      <c r="E37" s="54"/>
      <c r="F37" s="55"/>
      <c r="G37" s="40"/>
      <c r="H37" s="40"/>
      <c r="I37" s="94"/>
      <c r="J37" s="40"/>
      <c r="K37" s="110"/>
      <c r="L37" s="10"/>
      <c r="M37" s="113"/>
      <c r="N37" s="56"/>
      <c r="O37" s="102"/>
    </row>
  </sheetData>
  <mergeCells count="26">
    <mergeCell ref="A4:A5"/>
    <mergeCell ref="C4:C5"/>
    <mergeCell ref="C8:C9"/>
    <mergeCell ref="E4:I5"/>
    <mergeCell ref="C28:C30"/>
    <mergeCell ref="C36:C37"/>
    <mergeCell ref="A27:A37"/>
    <mergeCell ref="A7:A9"/>
    <mergeCell ref="A11:A25"/>
    <mergeCell ref="C21:C22"/>
    <mergeCell ref="C11:C12"/>
    <mergeCell ref="O4:O5"/>
    <mergeCell ref="O7:O37"/>
    <mergeCell ref="E7:H9"/>
    <mergeCell ref="K27:K30"/>
    <mergeCell ref="K35:K37"/>
    <mergeCell ref="M4:M5"/>
    <mergeCell ref="M7:M9"/>
    <mergeCell ref="M11:M25"/>
    <mergeCell ref="M27:M37"/>
    <mergeCell ref="K14:K15"/>
    <mergeCell ref="K4:K5"/>
    <mergeCell ref="K17:K18"/>
    <mergeCell ref="K20:K22"/>
    <mergeCell ref="K24:K25"/>
    <mergeCell ref="E11:H25"/>
  </mergeCells>
  <pageMargins left="0.7" right="0.7" top="0.78740157499999996" bottom="0.78740157499999996" header="0.3" footer="0.3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EEE00-2DDC-44C4-9460-BD3CF5D080C7}">
  <sheetPr>
    <pageSetUpPr fitToPage="1"/>
  </sheetPr>
  <dimension ref="A1:AG39"/>
  <sheetViews>
    <sheetView zoomScale="62" zoomScaleNormal="62" workbookViewId="0">
      <selection activeCell="M37" sqref="M37"/>
    </sheetView>
  </sheetViews>
  <sheetFormatPr baseColWidth="10" defaultColWidth="11.42578125" defaultRowHeight="15" x14ac:dyDescent="0.25"/>
  <cols>
    <col min="1" max="1" width="19" customWidth="1"/>
    <col min="2" max="2" width="2.7109375" customWidth="1"/>
    <col min="3" max="3" width="42.140625" bestFit="1" customWidth="1"/>
    <col min="4" max="4" width="2.7109375" customWidth="1"/>
    <col min="5" max="10" width="8.7109375" customWidth="1"/>
    <col min="11" max="11" width="2.7109375" customWidth="1"/>
    <col min="12" max="12" width="12" customWidth="1"/>
    <col min="13" max="13" width="2.7109375" customWidth="1"/>
    <col min="14" max="14" width="10.7109375" customWidth="1"/>
    <col min="15" max="15" width="2" customWidth="1"/>
    <col min="16" max="16" width="11.42578125" customWidth="1"/>
    <col min="17" max="17" width="1.85546875" customWidth="1"/>
    <col min="18" max="18" width="5.7109375" customWidth="1"/>
    <col min="19" max="19" width="1.28515625" customWidth="1"/>
    <col min="20" max="20" width="12.140625" customWidth="1"/>
    <col min="21" max="21" width="2.7109375" customWidth="1"/>
  </cols>
  <sheetData>
    <row r="1" spans="1:33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39" x14ac:dyDescent="0.6">
      <c r="A2" s="1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21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x14ac:dyDescent="0.25">
      <c r="A4" s="134" t="s">
        <v>37</v>
      </c>
      <c r="B4" s="3"/>
      <c r="C4" s="133" t="s">
        <v>38</v>
      </c>
      <c r="D4" s="4"/>
      <c r="E4" s="133" t="s">
        <v>4</v>
      </c>
      <c r="F4" s="133"/>
      <c r="G4" s="133"/>
      <c r="H4" s="133"/>
      <c r="I4" s="133"/>
      <c r="J4" s="133"/>
      <c r="K4" s="4"/>
      <c r="L4" s="134" t="s">
        <v>39</v>
      </c>
      <c r="M4" s="4"/>
      <c r="N4" s="134" t="s">
        <v>40</v>
      </c>
      <c r="O4" s="4"/>
      <c r="P4" s="133" t="s">
        <v>41</v>
      </c>
      <c r="Q4" s="4"/>
      <c r="R4" s="133" t="s">
        <v>42</v>
      </c>
      <c r="S4" s="4"/>
      <c r="T4" s="145" t="s">
        <v>43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30" customHeight="1" x14ac:dyDescent="0.25">
      <c r="A5" s="133"/>
      <c r="B5" s="6"/>
      <c r="C5" s="133"/>
      <c r="D5" s="4"/>
      <c r="E5" s="133"/>
      <c r="F5" s="133"/>
      <c r="G5" s="133"/>
      <c r="H5" s="133"/>
      <c r="I5" s="133"/>
      <c r="J5" s="133"/>
      <c r="K5" s="4"/>
      <c r="L5" s="133"/>
      <c r="M5" s="4"/>
      <c r="N5" s="133"/>
      <c r="O5" s="4"/>
      <c r="P5" s="133"/>
      <c r="Q5" s="4"/>
      <c r="R5" s="133"/>
      <c r="S5" s="4"/>
      <c r="T5" s="145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5" customHeight="1" x14ac:dyDescent="0.25">
      <c r="A6" s="7"/>
      <c r="B6" s="6"/>
      <c r="C6" s="7"/>
      <c r="D6" s="4"/>
      <c r="E6" s="7"/>
      <c r="F6" s="7"/>
      <c r="G6" s="7"/>
      <c r="H6" s="7"/>
      <c r="I6" s="7"/>
      <c r="J6" s="7"/>
      <c r="K6" s="4"/>
      <c r="L6" s="7"/>
      <c r="M6" s="4"/>
      <c r="N6" s="7"/>
      <c r="O6" s="4"/>
      <c r="P6" s="7"/>
      <c r="Q6" s="4"/>
      <c r="R6" s="7"/>
      <c r="S6" s="4"/>
      <c r="T6" s="8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5" customHeight="1" x14ac:dyDescent="0.25">
      <c r="A7" s="7"/>
      <c r="B7" s="6"/>
      <c r="C7" s="7"/>
      <c r="D7" s="4"/>
      <c r="E7" s="5" t="s">
        <v>25</v>
      </c>
      <c r="F7" s="5" t="s">
        <v>27</v>
      </c>
      <c r="G7" s="5" t="s">
        <v>29</v>
      </c>
      <c r="H7" s="5" t="s">
        <v>26</v>
      </c>
      <c r="I7" s="5" t="s">
        <v>28</v>
      </c>
      <c r="J7" s="5" t="s">
        <v>30</v>
      </c>
      <c r="K7" s="4"/>
      <c r="L7" s="7"/>
      <c r="M7" s="4"/>
      <c r="N7" s="7"/>
      <c r="O7" s="4"/>
      <c r="P7" s="7"/>
      <c r="Q7" s="4"/>
      <c r="R7" s="7"/>
      <c r="S7" s="4"/>
      <c r="T7" s="8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15.75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s="66" customFormat="1" ht="21.95" customHeight="1" x14ac:dyDescent="0.3">
      <c r="A9" s="151" t="s">
        <v>44</v>
      </c>
      <c r="B9" s="57"/>
      <c r="C9" s="58" t="s">
        <v>45</v>
      </c>
      <c r="D9" s="59"/>
      <c r="E9" s="60"/>
      <c r="F9" s="60"/>
      <c r="G9" s="60"/>
      <c r="H9" s="60"/>
      <c r="I9" s="60"/>
      <c r="J9" s="60"/>
      <c r="K9" s="61"/>
      <c r="L9" s="62" t="str">
        <f>IF(E9="","",ROUND(AVERAGE(E9,F9,G9,H9,I9,J9)*2,0)/2)</f>
        <v/>
      </c>
      <c r="M9" s="63"/>
      <c r="N9" s="64"/>
      <c r="O9" s="63"/>
      <c r="P9" s="65" t="str">
        <f>IF(L9="","",ROUND(AVERAGE(L9,N9)*2,0)/2)</f>
        <v/>
      </c>
      <c r="Q9" s="63"/>
      <c r="R9" s="63" t="s">
        <v>46</v>
      </c>
      <c r="S9" s="63"/>
      <c r="T9" s="135" t="str">
        <f>IF(P9="","",ROUND(AVERAGE(P9,P11,P13,P15,P17,P19,P21,P23,P25),1))</f>
        <v/>
      </c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</row>
    <row r="10" spans="1:33" s="66" customFormat="1" ht="7.5" customHeight="1" x14ac:dyDescent="0.3">
      <c r="A10" s="152"/>
      <c r="B10" s="67"/>
      <c r="C10" s="68"/>
      <c r="D10" s="56"/>
      <c r="E10" s="63"/>
      <c r="F10" s="63"/>
      <c r="G10" s="63"/>
      <c r="H10" s="63"/>
      <c r="I10" s="63"/>
      <c r="J10" s="63"/>
      <c r="K10" s="63"/>
      <c r="L10" s="69"/>
      <c r="M10" s="63"/>
      <c r="N10" s="70"/>
      <c r="O10" s="63"/>
      <c r="P10" s="71"/>
      <c r="Q10" s="63"/>
      <c r="R10" s="63"/>
      <c r="S10" s="63"/>
      <c r="T10" s="135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</row>
    <row r="11" spans="1:33" s="66" customFormat="1" ht="21.95" customHeight="1" x14ac:dyDescent="0.3">
      <c r="A11" s="152"/>
      <c r="B11" s="67"/>
      <c r="C11" s="72" t="s">
        <v>47</v>
      </c>
      <c r="D11" s="56"/>
      <c r="E11" s="73"/>
      <c r="F11" s="73"/>
      <c r="G11" s="73"/>
      <c r="H11" s="73"/>
      <c r="I11" s="73"/>
      <c r="J11" s="73"/>
      <c r="K11" s="63"/>
      <c r="L11" s="74" t="str">
        <f>IF(E11="","",ROUND(AVERAGE(E11:J11)*2,0)/2)</f>
        <v/>
      </c>
      <c r="M11" s="63"/>
      <c r="N11" s="64"/>
      <c r="O11" s="63"/>
      <c r="P11" s="65" t="str">
        <f>IF(L11="","",ROUND(AVERAGE(L11,N11)*2,0)/2)</f>
        <v/>
      </c>
      <c r="Q11" s="63"/>
      <c r="R11" s="63" t="s">
        <v>46</v>
      </c>
      <c r="S11" s="63"/>
      <c r="T11" s="135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</row>
    <row r="12" spans="1:33" s="66" customFormat="1" ht="6.75" customHeight="1" x14ac:dyDescent="0.3">
      <c r="A12" s="152"/>
      <c r="B12" s="67"/>
      <c r="C12" s="68"/>
      <c r="D12" s="56"/>
      <c r="E12" s="63"/>
      <c r="F12" s="63"/>
      <c r="G12" s="63"/>
      <c r="H12" s="63"/>
      <c r="I12" s="63"/>
      <c r="J12" s="63"/>
      <c r="K12" s="63"/>
      <c r="L12" s="69"/>
      <c r="M12" s="63"/>
      <c r="N12" s="70"/>
      <c r="O12" s="63"/>
      <c r="P12" s="71"/>
      <c r="Q12" s="63"/>
      <c r="R12" s="63"/>
      <c r="S12" s="63"/>
      <c r="T12" s="135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</row>
    <row r="13" spans="1:33" s="66" customFormat="1" ht="21.95" customHeight="1" x14ac:dyDescent="0.3">
      <c r="A13" s="152"/>
      <c r="B13" s="67"/>
      <c r="C13" s="72" t="s">
        <v>48</v>
      </c>
      <c r="D13" s="56"/>
      <c r="E13" s="73"/>
      <c r="F13" s="73"/>
      <c r="G13" s="73"/>
      <c r="H13" s="73"/>
      <c r="I13" s="73"/>
      <c r="J13" s="73"/>
      <c r="K13" s="63"/>
      <c r="L13" s="74" t="str">
        <f>IF(E13="","",ROUND(AVERAGE(E13:J13)*2,0)/2)</f>
        <v/>
      </c>
      <c r="M13" s="63"/>
      <c r="N13" s="64"/>
      <c r="O13" s="63"/>
      <c r="P13" s="65" t="str">
        <f>IF(L13="","",ROUND(AVERAGE(L13,N13)*2,0)/2)</f>
        <v/>
      </c>
      <c r="Q13" s="63"/>
      <c r="R13" s="63" t="s">
        <v>46</v>
      </c>
      <c r="S13" s="63"/>
      <c r="T13" s="135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</row>
    <row r="14" spans="1:33" s="66" customFormat="1" ht="7.5" customHeight="1" x14ac:dyDescent="0.3">
      <c r="A14" s="152"/>
      <c r="B14" s="67"/>
      <c r="C14" s="68"/>
      <c r="D14" s="56"/>
      <c r="E14" s="63"/>
      <c r="F14" s="63"/>
      <c r="G14" s="63"/>
      <c r="H14" s="63"/>
      <c r="I14" s="63"/>
      <c r="J14" s="63"/>
      <c r="K14" s="63"/>
      <c r="L14" s="69"/>
      <c r="M14" s="63"/>
      <c r="N14" s="70"/>
      <c r="O14" s="63"/>
      <c r="P14" s="71"/>
      <c r="Q14" s="63"/>
      <c r="R14" s="63"/>
      <c r="S14" s="63"/>
      <c r="T14" s="135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</row>
    <row r="15" spans="1:33" s="66" customFormat="1" ht="21.95" customHeight="1" thickBot="1" x14ac:dyDescent="0.35">
      <c r="A15" s="153"/>
      <c r="B15" s="75"/>
      <c r="C15" s="76" t="s">
        <v>49</v>
      </c>
      <c r="D15" s="77"/>
      <c r="E15" s="78"/>
      <c r="F15" s="78"/>
      <c r="G15" s="78"/>
      <c r="H15" s="78"/>
      <c r="I15" s="78"/>
      <c r="J15" s="78"/>
      <c r="K15" s="79"/>
      <c r="L15" s="80" t="str">
        <f>IF(E15="","",ROUND(AVERAGE(E15:J15)*2,0)/2)</f>
        <v/>
      </c>
      <c r="M15" s="63"/>
      <c r="N15" s="64"/>
      <c r="O15" s="63"/>
      <c r="P15" s="65" t="str">
        <f>IF(L15="","",ROUND(AVERAGE(L15,N15)*2,0)/2)</f>
        <v/>
      </c>
      <c r="Q15" s="63"/>
      <c r="R15" s="63" t="s">
        <v>46</v>
      </c>
      <c r="S15" s="63"/>
      <c r="T15" s="135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</row>
    <row r="16" spans="1:33" s="66" customFormat="1" ht="19.5" thickBot="1" x14ac:dyDescent="0.35">
      <c r="A16" s="56"/>
      <c r="B16" s="56"/>
      <c r="C16" s="56"/>
      <c r="D16" s="56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71"/>
      <c r="Q16" s="63"/>
      <c r="R16" s="63"/>
      <c r="S16" s="63"/>
      <c r="T16" s="135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</row>
    <row r="17" spans="1:33" s="66" customFormat="1" ht="21.95" customHeight="1" x14ac:dyDescent="0.3">
      <c r="A17" s="148" t="s">
        <v>50</v>
      </c>
      <c r="B17" s="57"/>
      <c r="C17" s="81" t="s">
        <v>51</v>
      </c>
      <c r="D17" s="59"/>
      <c r="E17" s="60"/>
      <c r="F17" s="60"/>
      <c r="G17" s="60"/>
      <c r="H17" s="60"/>
      <c r="I17" s="60"/>
      <c r="J17" s="60"/>
      <c r="K17" s="61"/>
      <c r="L17" s="62" t="str">
        <f>IF(E17="","",ROUND(AVERAGE(E17:J17)*2,0)/2)</f>
        <v/>
      </c>
      <c r="M17" s="63"/>
      <c r="N17" s="64"/>
      <c r="O17" s="63"/>
      <c r="P17" s="65" t="str">
        <f>IF(L17="","",ROUND(AVERAGE(L17,N17)*2,0)/2)</f>
        <v/>
      </c>
      <c r="Q17" s="63"/>
      <c r="R17" s="63" t="s">
        <v>46</v>
      </c>
      <c r="S17" s="63"/>
      <c r="T17" s="135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</row>
    <row r="18" spans="1:33" s="66" customFormat="1" ht="9" customHeight="1" x14ac:dyDescent="0.3">
      <c r="A18" s="154"/>
      <c r="B18" s="67"/>
      <c r="C18" s="82"/>
      <c r="D18" s="56"/>
      <c r="E18" s="63"/>
      <c r="F18" s="63"/>
      <c r="G18" s="63"/>
      <c r="H18" s="63"/>
      <c r="I18" s="63"/>
      <c r="J18" s="63"/>
      <c r="K18" s="63"/>
      <c r="L18" s="69"/>
      <c r="M18" s="63"/>
      <c r="N18" s="70"/>
      <c r="O18" s="63"/>
      <c r="P18" s="71"/>
      <c r="Q18" s="63"/>
      <c r="R18" s="63"/>
      <c r="S18" s="63"/>
      <c r="T18" s="135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</row>
    <row r="19" spans="1:33" s="66" customFormat="1" ht="21.95" customHeight="1" thickBot="1" x14ac:dyDescent="0.35">
      <c r="A19" s="150"/>
      <c r="B19" s="83"/>
      <c r="C19" s="84" t="s">
        <v>52</v>
      </c>
      <c r="D19" s="77"/>
      <c r="E19" s="78"/>
      <c r="F19" s="78"/>
      <c r="G19" s="78"/>
      <c r="H19" s="78"/>
      <c r="I19" s="78"/>
      <c r="J19" s="78"/>
      <c r="K19" s="79"/>
      <c r="L19" s="80" t="str">
        <f>IF(E19="","",ROUND(AVERAGE(E19:J19)*2,0)/2)</f>
        <v/>
      </c>
      <c r="M19" s="63"/>
      <c r="N19" s="64"/>
      <c r="O19" s="63"/>
      <c r="P19" s="65" t="str">
        <f>IF(L19="","",ROUND(AVERAGE(L19,N19)*2,0)/2)</f>
        <v/>
      </c>
      <c r="Q19" s="63"/>
      <c r="R19" s="63" t="s">
        <v>46</v>
      </c>
      <c r="S19" s="63"/>
      <c r="T19" s="135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</row>
    <row r="20" spans="1:33" s="66" customFormat="1" ht="19.5" thickBot="1" x14ac:dyDescent="0.35">
      <c r="A20" s="56"/>
      <c r="B20" s="56"/>
      <c r="C20" s="56"/>
      <c r="D20" s="56"/>
      <c r="E20" s="63"/>
      <c r="F20" s="63"/>
      <c r="G20" s="63"/>
      <c r="H20" s="63"/>
      <c r="I20" s="85"/>
      <c r="J20" s="61"/>
      <c r="K20" s="63"/>
      <c r="L20" s="63"/>
      <c r="M20" s="63"/>
      <c r="N20" s="63"/>
      <c r="O20" s="63"/>
      <c r="P20" s="71"/>
      <c r="Q20" s="63"/>
      <c r="R20" s="63"/>
      <c r="S20" s="63"/>
      <c r="T20" s="135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</row>
    <row r="21" spans="1:33" s="66" customFormat="1" ht="18.75" x14ac:dyDescent="0.3">
      <c r="A21" s="148" t="s">
        <v>53</v>
      </c>
      <c r="B21" s="59"/>
      <c r="C21" s="58" t="s">
        <v>54</v>
      </c>
      <c r="D21" s="59"/>
      <c r="E21" s="60"/>
      <c r="F21" s="60"/>
      <c r="G21" s="60"/>
      <c r="H21" s="86"/>
      <c r="I21" s="63"/>
      <c r="J21" s="87"/>
      <c r="K21" s="61"/>
      <c r="L21" s="62" t="str">
        <f>IF(G21="","",ROUND(AVERAGE(E21:H21)*2,0)/2)</f>
        <v/>
      </c>
      <c r="M21" s="63"/>
      <c r="N21" s="70"/>
      <c r="O21" s="63"/>
      <c r="P21" s="65" t="str">
        <f>IF(L21="","",L21)</f>
        <v/>
      </c>
      <c r="Q21" s="63"/>
      <c r="R21" s="63" t="s">
        <v>46</v>
      </c>
      <c r="S21" s="63"/>
      <c r="T21" s="135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</row>
    <row r="22" spans="1:33" s="66" customFormat="1" ht="6" customHeight="1" x14ac:dyDescent="0.3">
      <c r="A22" s="149"/>
      <c r="B22" s="56"/>
      <c r="C22" s="88"/>
      <c r="D22" s="56"/>
      <c r="E22" s="71"/>
      <c r="F22" s="63"/>
      <c r="G22" s="63"/>
      <c r="H22" s="71"/>
      <c r="I22" s="63"/>
      <c r="J22" s="63"/>
      <c r="K22" s="63"/>
      <c r="L22" s="69"/>
      <c r="M22" s="63"/>
      <c r="N22" s="70"/>
      <c r="O22" s="63"/>
      <c r="P22" s="71"/>
      <c r="Q22" s="63"/>
      <c r="R22" s="63"/>
      <c r="S22" s="63"/>
      <c r="T22" s="135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</row>
    <row r="23" spans="1:33" s="66" customFormat="1" ht="21.95" customHeight="1" thickBot="1" x14ac:dyDescent="0.35">
      <c r="A23" s="150"/>
      <c r="B23" s="77"/>
      <c r="C23" s="89" t="s">
        <v>55</v>
      </c>
      <c r="D23" s="77"/>
      <c r="E23" s="90"/>
      <c r="F23" s="79"/>
      <c r="G23" s="79"/>
      <c r="H23" s="90"/>
      <c r="I23" s="78"/>
      <c r="J23" s="78"/>
      <c r="K23" s="79"/>
      <c r="L23" s="80" t="str">
        <f>IF(I23="","",ROUND(AVERAGE(I23:J23)*2,0)/2)</f>
        <v/>
      </c>
      <c r="M23" s="63"/>
      <c r="N23" s="70"/>
      <c r="O23" s="63"/>
      <c r="P23" s="65" t="str">
        <f>IF(L23="","",L23)</f>
        <v/>
      </c>
      <c r="Q23" s="63"/>
      <c r="R23" s="63" t="s">
        <v>46</v>
      </c>
      <c r="S23" s="63"/>
      <c r="T23" s="135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</row>
    <row r="24" spans="1:33" s="66" customFormat="1" ht="19.5" thickBot="1" x14ac:dyDescent="0.35">
      <c r="A24" s="56"/>
      <c r="B24" s="56"/>
      <c r="C24" s="56"/>
      <c r="D24" s="56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71"/>
      <c r="Q24" s="63"/>
      <c r="R24" s="63"/>
      <c r="S24" s="63"/>
      <c r="T24" s="135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</row>
    <row r="25" spans="1:33" s="66" customFormat="1" ht="21.95" customHeight="1" x14ac:dyDescent="0.3">
      <c r="A25" s="151" t="s">
        <v>56</v>
      </c>
      <c r="B25" s="57"/>
      <c r="C25" s="58" t="s">
        <v>57</v>
      </c>
      <c r="D25" s="59"/>
      <c r="E25" s="61"/>
      <c r="F25" s="61"/>
      <c r="G25" s="136"/>
      <c r="H25" s="137"/>
      <c r="I25" s="61"/>
      <c r="J25" s="61"/>
      <c r="K25" s="61"/>
      <c r="L25" s="142" t="str">
        <f>IF(G25="","",ROUND(AVERAGE(G25,G27,G29,G31)*2,0)/2)</f>
        <v/>
      </c>
      <c r="M25" s="63"/>
      <c r="N25" s="70"/>
      <c r="O25" s="63"/>
      <c r="P25" s="147" t="str">
        <f>IF(L25="","",ROUND(AVERAGE(L25,L33)*2,0)/2)</f>
        <v/>
      </c>
      <c r="Q25" s="63"/>
      <c r="R25" s="146" t="s">
        <v>46</v>
      </c>
      <c r="S25" s="63"/>
      <c r="T25" s="135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</row>
    <row r="26" spans="1:33" s="66" customFormat="1" ht="6.75" customHeight="1" x14ac:dyDescent="0.3">
      <c r="A26" s="152"/>
      <c r="B26" s="67"/>
      <c r="C26" s="68"/>
      <c r="D26" s="56"/>
      <c r="E26" s="63"/>
      <c r="F26" s="63"/>
      <c r="G26" s="63"/>
      <c r="H26" s="63"/>
      <c r="I26" s="63"/>
      <c r="J26" s="63"/>
      <c r="K26" s="63"/>
      <c r="L26" s="143"/>
      <c r="M26" s="63"/>
      <c r="N26" s="70"/>
      <c r="O26" s="63"/>
      <c r="P26" s="147"/>
      <c r="Q26" s="63"/>
      <c r="R26" s="146"/>
      <c r="S26" s="63"/>
      <c r="T26" s="13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</row>
    <row r="27" spans="1:33" s="66" customFormat="1" ht="21.95" customHeight="1" x14ac:dyDescent="0.3">
      <c r="A27" s="152"/>
      <c r="B27" s="67"/>
      <c r="C27" s="72" t="s">
        <v>58</v>
      </c>
      <c r="D27" s="56"/>
      <c r="E27" s="63"/>
      <c r="F27" s="63"/>
      <c r="G27" s="138"/>
      <c r="H27" s="139"/>
      <c r="I27" s="63"/>
      <c r="J27" s="63"/>
      <c r="K27" s="63"/>
      <c r="L27" s="143"/>
      <c r="M27" s="63"/>
      <c r="N27" s="70"/>
      <c r="O27" s="63"/>
      <c r="P27" s="147"/>
      <c r="Q27" s="63"/>
      <c r="R27" s="146"/>
      <c r="S27" s="63"/>
      <c r="T27" s="135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</row>
    <row r="28" spans="1:33" s="66" customFormat="1" ht="9" customHeight="1" x14ac:dyDescent="0.3">
      <c r="A28" s="152"/>
      <c r="B28" s="67"/>
      <c r="C28" s="68"/>
      <c r="D28" s="56"/>
      <c r="E28" s="63"/>
      <c r="F28" s="63"/>
      <c r="G28" s="63"/>
      <c r="H28" s="63"/>
      <c r="I28" s="63"/>
      <c r="J28" s="63"/>
      <c r="K28" s="63"/>
      <c r="L28" s="143"/>
      <c r="M28" s="63"/>
      <c r="N28" s="70"/>
      <c r="O28" s="63"/>
      <c r="P28" s="147"/>
      <c r="Q28" s="63"/>
      <c r="R28" s="146"/>
      <c r="S28" s="63"/>
      <c r="T28" s="135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</row>
    <row r="29" spans="1:33" s="66" customFormat="1" ht="21.75" customHeight="1" x14ac:dyDescent="0.3">
      <c r="A29" s="152"/>
      <c r="B29" s="67"/>
      <c r="C29" s="72" t="s">
        <v>59</v>
      </c>
      <c r="D29" s="56"/>
      <c r="E29" s="63"/>
      <c r="F29" s="63"/>
      <c r="G29" s="138"/>
      <c r="H29" s="139"/>
      <c r="I29" s="63"/>
      <c r="J29" s="63"/>
      <c r="K29" s="63"/>
      <c r="L29" s="143"/>
      <c r="M29" s="63"/>
      <c r="N29" s="70"/>
      <c r="O29" s="63"/>
      <c r="P29" s="147"/>
      <c r="Q29" s="63"/>
      <c r="R29" s="146"/>
      <c r="S29" s="63"/>
      <c r="T29" s="135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</row>
    <row r="30" spans="1:33" s="66" customFormat="1" ht="9" customHeight="1" x14ac:dyDescent="0.3">
      <c r="A30" s="152"/>
      <c r="B30" s="67"/>
      <c r="C30" s="68"/>
      <c r="D30" s="56"/>
      <c r="E30" s="63"/>
      <c r="F30" s="63"/>
      <c r="G30" s="63"/>
      <c r="H30" s="63"/>
      <c r="I30" s="63"/>
      <c r="J30" s="63"/>
      <c r="K30" s="63"/>
      <c r="L30" s="143"/>
      <c r="M30" s="63"/>
      <c r="N30" s="70"/>
      <c r="O30" s="63"/>
      <c r="P30" s="147"/>
      <c r="Q30" s="63"/>
      <c r="R30" s="146"/>
      <c r="S30" s="63"/>
      <c r="T30" s="135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</row>
    <row r="31" spans="1:33" s="66" customFormat="1" ht="21.95" customHeight="1" x14ac:dyDescent="0.3">
      <c r="A31" s="152"/>
      <c r="B31" s="67"/>
      <c r="C31" s="72" t="s">
        <v>60</v>
      </c>
      <c r="D31" s="56"/>
      <c r="E31" s="63"/>
      <c r="F31" s="63"/>
      <c r="G31" s="138"/>
      <c r="H31" s="139"/>
      <c r="I31" s="63"/>
      <c r="J31" s="63"/>
      <c r="K31" s="63"/>
      <c r="L31" s="144"/>
      <c r="M31" s="63"/>
      <c r="N31" s="70"/>
      <c r="O31" s="63"/>
      <c r="P31" s="147"/>
      <c r="Q31" s="63"/>
      <c r="R31" s="146"/>
      <c r="S31" s="63"/>
      <c r="T31" s="135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</row>
    <row r="32" spans="1:33" s="66" customFormat="1" ht="6.75" customHeight="1" x14ac:dyDescent="0.3">
      <c r="A32" s="152"/>
      <c r="B32" s="67"/>
      <c r="C32" s="68"/>
      <c r="D32" s="56"/>
      <c r="E32" s="63"/>
      <c r="F32" s="63"/>
      <c r="G32" s="63"/>
      <c r="H32" s="63"/>
      <c r="I32" s="63"/>
      <c r="J32" s="63"/>
      <c r="K32" s="63"/>
      <c r="L32" s="69"/>
      <c r="M32" s="63"/>
      <c r="N32" s="70"/>
      <c r="O32" s="63"/>
      <c r="P32" s="147"/>
      <c r="Q32" s="63"/>
      <c r="R32" s="146"/>
      <c r="S32" s="63"/>
      <c r="T32" s="135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</row>
    <row r="33" spans="1:33" s="66" customFormat="1" ht="21.95" customHeight="1" thickBot="1" x14ac:dyDescent="0.35">
      <c r="A33" s="153"/>
      <c r="B33" s="75"/>
      <c r="C33" s="76" t="s">
        <v>61</v>
      </c>
      <c r="D33" s="77"/>
      <c r="E33" s="79"/>
      <c r="F33" s="79"/>
      <c r="G33" s="79"/>
      <c r="H33" s="79"/>
      <c r="I33" s="140"/>
      <c r="J33" s="141"/>
      <c r="K33" s="79"/>
      <c r="L33" s="80" t="str">
        <f>IF(I33="","",I33)</f>
        <v/>
      </c>
      <c r="M33" s="63"/>
      <c r="N33" s="70"/>
      <c r="O33" s="63"/>
      <c r="P33" s="147"/>
      <c r="Q33" s="63"/>
      <c r="R33" s="146"/>
      <c r="S33" s="63"/>
      <c r="T33" s="135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</row>
    <row r="34" spans="1:33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</sheetData>
  <mergeCells count="21">
    <mergeCell ref="A21:A23"/>
    <mergeCell ref="A25:A33"/>
    <mergeCell ref="A9:A15"/>
    <mergeCell ref="A17:A19"/>
    <mergeCell ref="A4:A5"/>
    <mergeCell ref="C4:C5"/>
    <mergeCell ref="E4:J5"/>
    <mergeCell ref="L4:L5"/>
    <mergeCell ref="N4:N5"/>
    <mergeCell ref="T9:T33"/>
    <mergeCell ref="G25:H25"/>
    <mergeCell ref="G27:H27"/>
    <mergeCell ref="G29:H29"/>
    <mergeCell ref="G31:H31"/>
    <mergeCell ref="I33:J33"/>
    <mergeCell ref="L25:L31"/>
    <mergeCell ref="T4:T5"/>
    <mergeCell ref="P4:P5"/>
    <mergeCell ref="R4:R5"/>
    <mergeCell ref="R25:R33"/>
    <mergeCell ref="P25:P33"/>
  </mergeCells>
  <pageMargins left="0.7" right="0.7" top="0.78740157499999996" bottom="0.78740157499999996" header="0.3" footer="0.3"/>
  <pageSetup paperSize="9" scale="4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d6cf998-817a-4811-9cec-48312a28e26e" xsi:nil="true"/>
    <lcf76f155ced4ddcb4097134ff3c332f xmlns="6e7f358b-1b8b-4736-befb-63a7f00c9458">
      <Terms xmlns="http://schemas.microsoft.com/office/infopath/2007/PartnerControls"/>
    </lcf76f155ced4ddcb4097134ff3c332f>
    <SharedWithUsers xmlns="8d6cf998-817a-4811-9cec-48312a28e26e">
      <UserInfo>
        <DisplayName>Locher Jeannette</DisplayName>
        <AccountId>51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A2D7373E0FFD43B64DB2286E1051BD" ma:contentTypeVersion="17" ma:contentTypeDescription="Ein neues Dokument erstellen." ma:contentTypeScope="" ma:versionID="23ec93f0a5b41c0f7faaccb9a4de9adc">
  <xsd:schema xmlns:xsd="http://www.w3.org/2001/XMLSchema" xmlns:xs="http://www.w3.org/2001/XMLSchema" xmlns:p="http://schemas.microsoft.com/office/2006/metadata/properties" xmlns:ns2="6e7f358b-1b8b-4736-befb-63a7f00c9458" xmlns:ns3="8d6cf998-817a-4811-9cec-48312a28e26e" targetNamespace="http://schemas.microsoft.com/office/2006/metadata/properties" ma:root="true" ma:fieldsID="c69058181e55e867fb282c44edfbb9b6" ns2:_="" ns3:_="">
    <xsd:import namespace="6e7f358b-1b8b-4736-befb-63a7f00c9458"/>
    <xsd:import namespace="8d6cf998-817a-4811-9cec-48312a28e2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f358b-1b8b-4736-befb-63a7f00c94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fd4c433b-d637-4d87-ac21-ecf7c2fa5e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cf998-817a-4811-9cec-48312a28e26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281e385-6d59-4e6e-af45-0ef3f0082c66}" ma:internalName="TaxCatchAll" ma:showField="CatchAllData" ma:web="8d6cf998-817a-4811-9cec-48312a28e2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ACAE5B-37A4-4EEB-8E67-BE58568E9807}">
  <ds:schemaRefs>
    <ds:schemaRef ds:uri="http://schemas.microsoft.com/office/2006/metadata/properties"/>
    <ds:schemaRef ds:uri="http://schemas.microsoft.com/office/infopath/2007/PartnerControls"/>
    <ds:schemaRef ds:uri="d5098e68-9f07-44e0-bfba-6cffd24d72db"/>
    <ds:schemaRef ds:uri="1efdc1e1-17c8-4008-80d1-cfd06cc50887"/>
  </ds:schemaRefs>
</ds:datastoreItem>
</file>

<file path=customXml/itemProps2.xml><?xml version="1.0" encoding="utf-8"?>
<ds:datastoreItem xmlns:ds="http://schemas.openxmlformats.org/officeDocument/2006/customXml" ds:itemID="{78C8881E-FF59-457B-8C35-05BC4F5092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C38FFE-EC94-42AD-BB6B-B8CDF034587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EFZ</vt:lpstr>
      <vt:lpstr>BM</vt:lpstr>
      <vt:lpstr>BM!Druckbereich</vt:lpstr>
      <vt:lpstr>EFZ!Druckbereich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Bührer</dc:creator>
  <cp:keywords/>
  <dc:description/>
  <cp:lastModifiedBy>Locher Jeannette</cp:lastModifiedBy>
  <cp:revision/>
  <dcterms:created xsi:type="dcterms:W3CDTF">2022-07-30T18:36:58Z</dcterms:created>
  <dcterms:modified xsi:type="dcterms:W3CDTF">2023-11-16T15:06:59Z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0x01010077A2D7373E0FFD43B64DB2286E1051BD</vt:lpwstr>
  </property>
  <property fmtid="{D5CDD505-2E9C-101B-9397-08002B2CF9AE}" pid="3" name="MediaServiceImageTags">
    <vt:lpwstr/>
  </property>
</Properties>
</file>